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martin\Desktop\2016 Projects\Hot Topic\VDS\"/>
    </mc:Choice>
  </mc:AlternateContent>
  <bookViews>
    <workbookView xWindow="120" yWindow="390" windowWidth="10980" windowHeight="11580" tabRatio="636"/>
  </bookViews>
  <sheets>
    <sheet name="Schedule" sheetId="1" r:id="rId1"/>
    <sheet name="HQ Distro" sheetId="2" r:id="rId2"/>
  </sheets>
  <calcPr calcId="152511"/>
</workbook>
</file>

<file path=xl/calcChain.xml><?xml version="1.0" encoding="utf-8"?>
<calcChain xmlns="http://schemas.openxmlformats.org/spreadsheetml/2006/main">
  <c r="A7" i="1" l="1"/>
  <c r="A5" i="1"/>
  <c r="F37" i="1" l="1"/>
  <c r="F40" i="1"/>
  <c r="F45" i="1"/>
  <c r="F47" i="1" s="1"/>
  <c r="F12" i="1" l="1"/>
  <c r="F34" i="1" l="1"/>
  <c r="F32" i="1"/>
  <c r="F27" i="1"/>
  <c r="F26" i="1"/>
  <c r="F25" i="1"/>
  <c r="F24" i="1"/>
  <c r="F16" i="1" l="1"/>
  <c r="F7" i="1" l="1"/>
  <c r="F6" i="1" l="1"/>
  <c r="F8" i="1"/>
  <c r="F9" i="1"/>
</calcChain>
</file>

<file path=xl/sharedStrings.xml><?xml version="1.0" encoding="utf-8"?>
<sst xmlns="http://schemas.openxmlformats.org/spreadsheetml/2006/main" count="328" uniqueCount="279">
  <si>
    <t>Project Information</t>
  </si>
  <si>
    <t>District Manager</t>
  </si>
  <si>
    <t>Store's Mailing Address:</t>
  </si>
  <si>
    <t>Dates</t>
  </si>
  <si>
    <t>Tasks</t>
  </si>
  <si>
    <t>Start Construction</t>
  </si>
  <si>
    <t>Pickup permit/pay fees</t>
  </si>
  <si>
    <t>Light package delivered</t>
  </si>
  <si>
    <t>Slatwall delivered</t>
  </si>
  <si>
    <t>Brick delivered</t>
  </si>
  <si>
    <t>Arto Brick</t>
  </si>
  <si>
    <t>Spacewall</t>
  </si>
  <si>
    <t>Midwest Lighting</t>
  </si>
  <si>
    <t>Vendor/Owner</t>
  </si>
  <si>
    <t>GC</t>
  </si>
  <si>
    <t>Worldlink</t>
  </si>
  <si>
    <t>Laurel</t>
  </si>
  <si>
    <t>DDS</t>
  </si>
  <si>
    <t>Rose Display</t>
  </si>
  <si>
    <t>Sensormatic system installed</t>
  </si>
  <si>
    <t>Sensormatic</t>
  </si>
  <si>
    <t>Playnetwork</t>
  </si>
  <si>
    <t>Tech arrives to install sound system</t>
  </si>
  <si>
    <t>Storefront sign installed</t>
  </si>
  <si>
    <t>Anchor</t>
  </si>
  <si>
    <t>Construction complete</t>
  </si>
  <si>
    <t>Arcylic package delivered</t>
  </si>
  <si>
    <t>Kaston</t>
  </si>
  <si>
    <t>Greneker</t>
  </si>
  <si>
    <t>HT PM</t>
  </si>
  <si>
    <t>HT PM/Store/DM</t>
  </si>
  <si>
    <t>Store opens for business</t>
  </si>
  <si>
    <t>Store/DM</t>
  </si>
  <si>
    <t>HT PM/GC</t>
  </si>
  <si>
    <t>Close-out package is due</t>
  </si>
  <si>
    <t>DM Number</t>
  </si>
  <si>
    <t>PM Contact Info:</t>
  </si>
  <si>
    <t>GC Contact Info:</t>
  </si>
  <si>
    <t>GC Name</t>
  </si>
  <si>
    <t>GC Number</t>
  </si>
  <si>
    <t>GC E-mail</t>
  </si>
  <si>
    <t>Vendor Contact Info</t>
  </si>
  <si>
    <t>Name</t>
  </si>
  <si>
    <t>Number</t>
  </si>
  <si>
    <t>Fax</t>
  </si>
  <si>
    <t>E-mail Address</t>
  </si>
  <si>
    <t>Terry Sexton</t>
  </si>
  <si>
    <t>(714) 961-1300</t>
  </si>
  <si>
    <t>(714) 961-0976</t>
  </si>
  <si>
    <t>Richard De La Rosa</t>
  </si>
  <si>
    <t>tsexton@spacewallwest.com</t>
  </si>
  <si>
    <t>Anchor Signs</t>
  </si>
  <si>
    <t>Tasks and Delivery Schedule</t>
  </si>
  <si>
    <t>District &amp; Store Manager Contact Info:</t>
  </si>
  <si>
    <t>Landlord Contact Info:</t>
  </si>
  <si>
    <t>Tenant Coordinator's Name</t>
  </si>
  <si>
    <t>Tenant Coordinator's Number</t>
  </si>
  <si>
    <t>Tenant Coordinator's E-mail</t>
  </si>
  <si>
    <t>Mall Operation's Name</t>
  </si>
  <si>
    <t>Mall Operation's Number</t>
  </si>
  <si>
    <t>Mall Operation's E-mail</t>
  </si>
  <si>
    <t>Ano Gulasarian</t>
  </si>
  <si>
    <t>(323) 462-2108</t>
  </si>
  <si>
    <t>Steve Beckman</t>
  </si>
  <si>
    <t>(323) 263-9000 x302</t>
  </si>
  <si>
    <t>(323) 980-1172</t>
  </si>
  <si>
    <t>Becks@greneker.com</t>
  </si>
  <si>
    <t>(856) 461-6600</t>
  </si>
  <si>
    <t>(856) 461-6622</t>
  </si>
  <si>
    <t>John Steger</t>
  </si>
  <si>
    <t>john@kastongroup.com</t>
  </si>
  <si>
    <t>George De Los Santos</t>
  </si>
  <si>
    <t>(310) 768-8500</t>
  </si>
  <si>
    <t>george@artobrick.com</t>
  </si>
  <si>
    <t>Project Manager mid trip</t>
  </si>
  <si>
    <t>TV/Hardware delivered</t>
  </si>
  <si>
    <t>Sales floor fixtures delivered</t>
  </si>
  <si>
    <t>Spider track delivered</t>
  </si>
  <si>
    <t>Store supplies delivered</t>
  </si>
  <si>
    <t>Construction box is delivered (Supplies for store)</t>
  </si>
  <si>
    <t xml:space="preserve">Vendor  </t>
  </si>
  <si>
    <t>Curley's Key Shop</t>
  </si>
  <si>
    <t>(909) 622-6716</t>
  </si>
  <si>
    <t>(909) 469-1579</t>
  </si>
  <si>
    <t>New playnetwork player delivered to installer</t>
  </si>
  <si>
    <t>(323) 957-6031</t>
  </si>
  <si>
    <t>Curleyskeyshop@verizon.net</t>
  </si>
  <si>
    <t>PM supplies Const. Admin Rep. with meter &amp; vendor info</t>
  </si>
  <si>
    <t>HT PM/Const. Admin Rep.</t>
  </si>
  <si>
    <t>Nancy B</t>
  </si>
  <si>
    <t>Walk thru with PM/Super (Punchlist)</t>
  </si>
  <si>
    <t>Pre-con meeting with Ops Manager</t>
  </si>
  <si>
    <t>Construction clean</t>
  </si>
  <si>
    <t>Final clean (Coordinate with DM)</t>
  </si>
  <si>
    <t>GC/DM</t>
  </si>
  <si>
    <t>Construction Admin Rep Contact Info:</t>
  </si>
  <si>
    <t>Turnover</t>
  </si>
  <si>
    <t>Phone lines/DSL installed</t>
  </si>
  <si>
    <t>(866) 943-5334</t>
  </si>
  <si>
    <t>(972) 243-5334</t>
  </si>
  <si>
    <t>Susan Arica</t>
  </si>
  <si>
    <t>323-263-9543</t>
  </si>
  <si>
    <t>arics@greneker.com</t>
  </si>
  <si>
    <t>ano@midwestlighting.com</t>
  </si>
  <si>
    <t>Previous Tenant:</t>
  </si>
  <si>
    <t>Previous Tenant's Name</t>
  </si>
  <si>
    <t>GC &amp; Vendor schedule is sent out to all vendors &amp; IT</t>
  </si>
  <si>
    <t>Sensormatic Rough-in</t>
  </si>
  <si>
    <t>Department</t>
  </si>
  <si>
    <t>Store Ops</t>
  </si>
  <si>
    <t>Nanncy Bennett</t>
  </si>
  <si>
    <t>Telecom</t>
  </si>
  <si>
    <t>Nancyb@hottopic.com</t>
  </si>
  <si>
    <t>Brian Higa</t>
  </si>
  <si>
    <t>Network Services</t>
  </si>
  <si>
    <t>Bhiga@hottopic.com</t>
  </si>
  <si>
    <t>Construction</t>
  </si>
  <si>
    <t>Nicole Pavlinik</t>
  </si>
  <si>
    <t>Npavlinik@hottopic.com</t>
  </si>
  <si>
    <t>Jason Hobbs</t>
  </si>
  <si>
    <t>Jhobbs@hottopic.com</t>
  </si>
  <si>
    <t>Shane Turner</t>
  </si>
  <si>
    <t>Sturner@hottopic.com</t>
  </si>
  <si>
    <t>Helpdesk</t>
  </si>
  <si>
    <t>Purchasing</t>
  </si>
  <si>
    <t>Marketing</t>
  </si>
  <si>
    <t>Dara Meas</t>
  </si>
  <si>
    <t xml:space="preserve">Dmeas@torrid.com </t>
  </si>
  <si>
    <t>Archway</t>
  </si>
  <si>
    <t>(770) 734-5108</t>
  </si>
  <si>
    <t>Promo sign pack delivered</t>
  </si>
  <si>
    <t>Laurie Budrow</t>
  </si>
  <si>
    <t xml:space="preserve">(800) 631-9707 x8103 </t>
  </si>
  <si>
    <t>lbudrow@rosedisplays.com</t>
  </si>
  <si>
    <t>The Garvey Group</t>
  </si>
  <si>
    <t>(323) 551-6586</t>
  </si>
  <si>
    <t>(626) 484-1498</t>
  </si>
  <si>
    <t>richard.delarosa@thegarveygroup.com</t>
  </si>
  <si>
    <t>Dan Iosca</t>
  </si>
  <si>
    <t>(949) 861-2830 ext 221</t>
  </si>
  <si>
    <t>Andrea Lewis</t>
  </si>
  <si>
    <t>alewis@hottopic.com</t>
  </si>
  <si>
    <t>ShopperTrak</t>
  </si>
  <si>
    <t>Mannequin package delivered on Merch Truck</t>
  </si>
  <si>
    <t>Kristy Ribble</t>
  </si>
  <si>
    <t>kribble@hottopic.com</t>
  </si>
  <si>
    <t>(856) 461-6600 x306</t>
  </si>
  <si>
    <t>Blair Buchanan</t>
  </si>
  <si>
    <t>blair.b@laurelmfg.com</t>
  </si>
  <si>
    <t>Worldlink/Fujitsu</t>
  </si>
  <si>
    <t>Mobile shelving delivered (if applicable)</t>
  </si>
  <si>
    <t>PIPP Mobile Shelving</t>
  </si>
  <si>
    <t>Reeve equipment delivered</t>
  </si>
  <si>
    <t xml:space="preserve">Reeve </t>
  </si>
  <si>
    <t>Clayton Frohwein</t>
  </si>
  <si>
    <t>claytonfrohwein@reeveco.com</t>
  </si>
  <si>
    <t>CIS Internet</t>
  </si>
  <si>
    <t>Tom Bushman</t>
  </si>
  <si>
    <t>949-297-3579</t>
  </si>
  <si>
    <t>tom.bushman@cisvpn.com</t>
  </si>
  <si>
    <t>daniel.iosca@laurelmfg.com</t>
  </si>
  <si>
    <t>Anthony Ferrante</t>
  </si>
  <si>
    <t>anthony@laurelmfg.com</t>
  </si>
  <si>
    <t>Dan Konoske</t>
  </si>
  <si>
    <t>dkonoske@hottopic.com</t>
  </si>
  <si>
    <t>TeamHotTopic@archway.com</t>
  </si>
  <si>
    <t>Tech to arrive from Valuelink (Canada store only)</t>
  </si>
  <si>
    <t>Celeste Eager</t>
  </si>
  <si>
    <t>Tax</t>
  </si>
  <si>
    <t>Kim Kinsey</t>
  </si>
  <si>
    <t>Finance</t>
  </si>
  <si>
    <t>kkinsey@hottopic.com</t>
  </si>
  <si>
    <t>Jorge Carrillo</t>
  </si>
  <si>
    <t>jcarrillo@hottopic.com</t>
  </si>
  <si>
    <t>Emily Yoshihara</t>
  </si>
  <si>
    <t>purchasing@hottopic.com</t>
  </si>
  <si>
    <t>hottopic_torrid@playnetwork.com</t>
  </si>
  <si>
    <t>Boston Barricade</t>
  </si>
  <si>
    <t>Tara Linn</t>
  </si>
  <si>
    <t xml:space="preserve">772-257-7328 </t>
  </si>
  <si>
    <t>772-257-7329</t>
  </si>
  <si>
    <t>tlinn@bostonbarricade.com</t>
  </si>
  <si>
    <t>Barricade/snipe to arrive &amp; Boston Barricade to install</t>
  </si>
  <si>
    <t>The Garvey Group/Boston Barricade</t>
  </si>
  <si>
    <t>Hot Topic 2015 GC &amp; Vendor Delivery Schedule (New)</t>
  </si>
  <si>
    <t>Radiant Global Logistics</t>
  </si>
  <si>
    <t>Carl Lewis</t>
  </si>
  <si>
    <t>(610) 586-5050</t>
  </si>
  <si>
    <t>(610) 586-5511</t>
  </si>
  <si>
    <t>clewis.phl@radiantdelivers.com</t>
  </si>
  <si>
    <t>Rana Chowdury</t>
  </si>
  <si>
    <t>rchowdury@hottopic.com</t>
  </si>
  <si>
    <t>Daren Harvey</t>
  </si>
  <si>
    <t>(917)-783-0729</t>
  </si>
  <si>
    <t>Rosanna Rossi</t>
  </si>
  <si>
    <t>rrossi.phl@radiantdelivers.com</t>
  </si>
  <si>
    <t xml:space="preserve">Order CC terminals from first data </t>
  </si>
  <si>
    <t>Pnishio@hottopic.com</t>
  </si>
  <si>
    <t>Peggy Nishio</t>
  </si>
  <si>
    <t xml:space="preserve">PIPP Mobile </t>
  </si>
  <si>
    <t>616-791-9916</t>
  </si>
  <si>
    <t xml:space="preserve">Site survey and pre wiring for people counter </t>
  </si>
  <si>
    <t>ShopperTrak (people counter) installed</t>
  </si>
  <si>
    <t>323-263-9000 x308</t>
  </si>
  <si>
    <t>Reeve</t>
  </si>
  <si>
    <t>951-202-5650</t>
  </si>
  <si>
    <t>(612) 217-6308</t>
  </si>
  <si>
    <t>Cash Audit</t>
  </si>
  <si>
    <t>cashaudit@hottopic.com</t>
  </si>
  <si>
    <t>(843) 576-7273</t>
  </si>
  <si>
    <t>Tony Boitano</t>
  </si>
  <si>
    <t>(425) 629-2776</t>
  </si>
  <si>
    <t>orders@shoppertrak.com</t>
  </si>
  <si>
    <t>Cecilia Moreno</t>
  </si>
  <si>
    <t>(310) 347-7351</t>
  </si>
  <si>
    <t>(818) 480-9465</t>
  </si>
  <si>
    <t>cemoreno@tyco.com</t>
  </si>
  <si>
    <t>Robert Benson</t>
  </si>
  <si>
    <t>robenson@tycoint.com</t>
  </si>
  <si>
    <t>Jacob Schulte</t>
  </si>
  <si>
    <t>jschulte@ddsjit.com</t>
  </si>
  <si>
    <t>Fujitsu</t>
  </si>
  <si>
    <t>Michael Taglialavore</t>
  </si>
  <si>
    <t>(425) 347-7012</t>
  </si>
  <si>
    <t>(408) 764-5014</t>
  </si>
  <si>
    <t>Michael.Taglialavore@us.fujitsu.com</t>
  </si>
  <si>
    <t>POS equipment arrives</t>
  </si>
  <si>
    <t>IT TNDC</t>
  </si>
  <si>
    <t>William Lee</t>
  </si>
  <si>
    <t>erikl@hottopic.com</t>
  </si>
  <si>
    <t>Erik Lopez</t>
  </si>
  <si>
    <t>wlee@hottopic.com</t>
  </si>
  <si>
    <t>Lisa Hernandez</t>
  </si>
  <si>
    <t>lisah@hottopic.com</t>
  </si>
  <si>
    <t>TNDC / Fujitsu</t>
  </si>
  <si>
    <t>hottopicnewstores@worldlinkintegration.com</t>
  </si>
  <si>
    <t>DC</t>
  </si>
  <si>
    <t>Mannequins arrive at HQ</t>
  </si>
  <si>
    <t>Tech arrives to survey site (Low voltage), IT cabinet installed &amp; rough cabling</t>
  </si>
  <si>
    <t xml:space="preserve">Network equipment installed/tested &amp; cable check up </t>
  </si>
  <si>
    <t>Tech arrives to support POS install &amp; check out with Helpdesk</t>
  </si>
  <si>
    <t>Visit 1: </t>
  </si>
  <si>
    <t>Survey phone lines and DSL present and active and test (phone call and surf with laptop)</t>
  </si>
  <si>
    <t>Install Data Cabinet</t>
  </si>
  <si>
    <t>Rough cable from data cabinet through conduits for cash wrap</t>
  </si>
  <si>
    <t>Terminate cable in data cabinet</t>
  </si>
  <si>
    <t>Visit 2:</t>
  </si>
  <si>
    <t>Install Router, Switch &amp; DBU</t>
  </si>
  <si>
    <t>Test with HD</t>
  </si>
  <si>
    <t>Terminate cables in cash wrap</t>
  </si>
  <si>
    <t>Visit 3:</t>
  </si>
  <si>
    <t>Support Fujitsu on POS install and finalize POS install and test with HD</t>
  </si>
  <si>
    <t>Install laser printer</t>
  </si>
  <si>
    <t>install phone</t>
  </si>
  <si>
    <t>Andrew Foley</t>
  </si>
  <si>
    <t>(312) 529-5316</t>
  </si>
  <si>
    <t>afoley@shoppertrak.com</t>
  </si>
  <si>
    <t>*******NOTES TO VENDORS*********</t>
  </si>
  <si>
    <t xml:space="preserve">PlayNetwork; Sensormatic; Shoppertrak &amp; Worldlink………..                                                                      </t>
  </si>
  <si>
    <t>Low Voltage Permit is Required:</t>
  </si>
  <si>
    <t>(BL PM - refer to survey info provided to confirm)</t>
  </si>
  <si>
    <t xml:space="preserve">Union / Non-union (Y/N) - </t>
  </si>
  <si>
    <t>How Many Storefront Openings (1 or2)?</t>
  </si>
  <si>
    <t>Matthew Briggs</t>
  </si>
  <si>
    <t>(843) 576-3294</t>
  </si>
  <si>
    <t>mbriggs@anchorsign.com</t>
  </si>
  <si>
    <t xml:space="preserve">(714) 920-0905 </t>
  </si>
  <si>
    <t>Brittany Mallay</t>
  </si>
  <si>
    <t>616-988-4082</t>
  </si>
  <si>
    <t>bmallay@pippmobile.com</t>
  </si>
  <si>
    <t>Weston Martin</t>
  </si>
  <si>
    <t>310.938.5552</t>
  </si>
  <si>
    <t xml:space="preserve">wmartin@hottopic.com </t>
  </si>
  <si>
    <t>626.839.4681 x 1481</t>
  </si>
  <si>
    <t>Hot Topic # 2528</t>
  </si>
  <si>
    <t>Polo Park</t>
  </si>
  <si>
    <t xml:space="preserve">1485 Portage Avenue </t>
  </si>
  <si>
    <t>Suite/Space # 240</t>
  </si>
  <si>
    <t>Winnipeg, MN , Canada R3G 0W4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</si>
</sst>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u/>
      <sz val="11"/>
      <name val="Calibri"/>
      <family val="2"/>
      <scheme val="minor"/>
    </font>
    <font>
      <sz val="20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rgb="FFFF0000"/>
      <name val="Times New Roman"/>
      <family val="1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6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94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36" xfId="0" applyBorder="1" applyAlignment="1">
      <alignment horizontal="center"/>
    </xf>
    <xf numFmtId="0" fontId="4" fillId="3" borderId="49" xfId="0" applyFont="1" applyFill="1" applyBorder="1" applyAlignment="1">
      <alignment horizontal="center" vertical="center" wrapText="1"/>
    </xf>
    <xf numFmtId="0" fontId="0" fillId="0" borderId="51" xfId="0" applyBorder="1" applyAlignment="1">
      <alignment horizontal="center"/>
    </xf>
    <xf numFmtId="0" fontId="5" fillId="0" borderId="13" xfId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0" borderId="7" xfId="0" applyNumberFormat="1" applyBorder="1" applyAlignment="1">
      <alignment horizontal="center" vertical="center" wrapText="1"/>
    </xf>
    <xf numFmtId="0" fontId="0" fillId="0" borderId="40" xfId="0" applyBorder="1" applyAlignment="1">
      <alignment horizontal="center"/>
    </xf>
    <xf numFmtId="14" fontId="0" fillId="11" borderId="7" xfId="0" applyNumberFormat="1" applyFill="1" applyBorder="1" applyAlignment="1">
      <alignment horizontal="center" vertical="center" wrapText="1"/>
    </xf>
    <xf numFmtId="14" fontId="0" fillId="11" borderId="14" xfId="0" applyNumberForma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/>
    </xf>
    <xf numFmtId="0" fontId="5" fillId="0" borderId="4" xfId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5" fillId="0" borderId="23" xfId="1" applyBorder="1" applyAlignment="1">
      <alignment horizontal="center"/>
    </xf>
    <xf numFmtId="0" fontId="4" fillId="3" borderId="54" xfId="0" applyFont="1" applyFill="1" applyBorder="1" applyAlignment="1">
      <alignment horizontal="center" vertical="center" wrapText="1"/>
    </xf>
    <xf numFmtId="0" fontId="0" fillId="0" borderId="55" xfId="0" applyBorder="1" applyAlignment="1">
      <alignment horizontal="center"/>
    </xf>
    <xf numFmtId="0" fontId="5" fillId="0" borderId="17" xfId="1" applyBorder="1" applyAlignment="1">
      <alignment horizontal="center"/>
    </xf>
    <xf numFmtId="0" fontId="0" fillId="0" borderId="4" xfId="0" applyBorder="1" applyAlignment="1">
      <alignment horizontal="center"/>
    </xf>
    <xf numFmtId="0" fontId="5" fillId="0" borderId="48" xfId="1" applyBorder="1"/>
    <xf numFmtId="0" fontId="0" fillId="0" borderId="21" xfId="0" applyBorder="1" applyAlignment="1">
      <alignment horizontal="center"/>
    </xf>
    <xf numFmtId="0" fontId="5" fillId="0" borderId="11" xfId="1" applyBorder="1" applyAlignment="1">
      <alignment horizontal="center"/>
    </xf>
    <xf numFmtId="0" fontId="0" fillId="0" borderId="13" xfId="0" applyBorder="1" applyAlignment="1">
      <alignment horizontal="center"/>
    </xf>
    <xf numFmtId="0" fontId="8" fillId="3" borderId="22" xfId="0" applyFont="1" applyFill="1" applyBorder="1" applyAlignment="1">
      <alignment vertical="center"/>
    </xf>
    <xf numFmtId="0" fontId="8" fillId="3" borderId="0" xfId="0" applyFont="1" applyFill="1" applyBorder="1" applyAlignment="1">
      <alignment vertical="center"/>
    </xf>
    <xf numFmtId="0" fontId="8" fillId="3" borderId="23" xfId="0" applyFont="1" applyFill="1" applyBorder="1" applyAlignment="1">
      <alignment vertical="center"/>
    </xf>
    <xf numFmtId="0" fontId="8" fillId="3" borderId="24" xfId="0" applyFont="1" applyFill="1" applyBorder="1" applyAlignment="1">
      <alignment vertical="center" wrapText="1"/>
    </xf>
    <xf numFmtId="0" fontId="8" fillId="3" borderId="25" xfId="0" applyFont="1" applyFill="1" applyBorder="1" applyAlignment="1">
      <alignment vertical="center" wrapText="1"/>
    </xf>
    <xf numFmtId="0" fontId="8" fillId="3" borderId="26" xfId="0" applyFont="1" applyFill="1" applyBorder="1" applyAlignment="1">
      <alignment vertical="center" wrapText="1"/>
    </xf>
    <xf numFmtId="0" fontId="0" fillId="11" borderId="16" xfId="0" applyFill="1" applyBorder="1" applyAlignment="1">
      <alignment horizontal="center"/>
    </xf>
    <xf numFmtId="0" fontId="5" fillId="0" borderId="36" xfId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center"/>
    </xf>
    <xf numFmtId="14" fontId="0" fillId="0" borderId="9" xfId="0" applyNumberFormat="1" applyBorder="1" applyAlignment="1">
      <alignment horizontal="center" vertical="center" wrapText="1"/>
    </xf>
    <xf numFmtId="14" fontId="0" fillId="0" borderId="12" xfId="0" applyNumberFormat="1" applyBorder="1" applyAlignment="1">
      <alignment horizontal="center" vertical="center" wrapText="1"/>
    </xf>
    <xf numFmtId="0" fontId="0" fillId="0" borderId="27" xfId="0" applyBorder="1" applyAlignment="1">
      <alignment horizontal="center"/>
    </xf>
    <xf numFmtId="0" fontId="0" fillId="0" borderId="30" xfId="0" applyBorder="1" applyAlignment="1">
      <alignment horizontal="center"/>
    </xf>
    <xf numFmtId="14" fontId="0" fillId="0" borderId="22" xfId="0" applyNumberForma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14" fontId="0" fillId="0" borderId="62" xfId="0" applyNumberFormat="1" applyBorder="1" applyAlignment="1">
      <alignment horizontal="center" vertical="center" wrapText="1"/>
    </xf>
    <xf numFmtId="0" fontId="11" fillId="12" borderId="0" xfId="0" applyFont="1" applyFill="1" applyAlignment="1">
      <alignment horizontal="left" vertical="center" indent="1"/>
    </xf>
    <xf numFmtId="0" fontId="11" fillId="0" borderId="0" xfId="0" applyFont="1" applyAlignment="1">
      <alignment horizontal="left" vertical="center" indent="2"/>
    </xf>
    <xf numFmtId="0" fontId="11" fillId="0" borderId="0" xfId="0" applyFont="1" applyAlignment="1">
      <alignment horizontal="left" vertical="center" indent="3"/>
    </xf>
    <xf numFmtId="0" fontId="0" fillId="0" borderId="1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11" borderId="13" xfId="0" applyFill="1" applyBorder="1" applyAlignment="1">
      <alignment horizontal="center"/>
    </xf>
    <xf numFmtId="0" fontId="0" fillId="11" borderId="18" xfId="0" applyFill="1" applyBorder="1" applyAlignment="1">
      <alignment horizontal="center"/>
    </xf>
    <xf numFmtId="0" fontId="0" fillId="11" borderId="36" xfId="0" applyFill="1" applyBorder="1" applyAlignment="1">
      <alignment horizontal="center"/>
    </xf>
    <xf numFmtId="0" fontId="13" fillId="3" borderId="24" xfId="0" applyFont="1" applyFill="1" applyBorder="1"/>
    <xf numFmtId="0" fontId="0" fillId="3" borderId="25" xfId="0" applyFill="1" applyBorder="1"/>
    <xf numFmtId="0" fontId="0" fillId="3" borderId="26" xfId="0" applyFill="1" applyBorder="1"/>
    <xf numFmtId="0" fontId="3" fillId="11" borderId="0" xfId="0" applyFont="1" applyFill="1" applyBorder="1" applyAlignment="1">
      <alignment horizontal="center"/>
    </xf>
    <xf numFmtId="0" fontId="5" fillId="0" borderId="16" xfId="1" applyBorder="1" applyAlignment="1">
      <alignment vertical="center"/>
    </xf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7" fillId="8" borderId="1" xfId="0" applyFont="1" applyFill="1" applyBorder="1" applyAlignment="1">
      <alignment horizontal="center" vertical="center" wrapText="1"/>
    </xf>
    <xf numFmtId="0" fontId="7" fillId="8" borderId="2" xfId="0" applyFont="1" applyFill="1" applyBorder="1" applyAlignment="1">
      <alignment horizontal="center" vertical="center" wrapText="1"/>
    </xf>
    <xf numFmtId="0" fontId="7" fillId="8" borderId="3" xfId="0" applyFont="1" applyFill="1" applyBorder="1" applyAlignment="1">
      <alignment horizontal="center" vertical="center" wrapText="1"/>
    </xf>
    <xf numFmtId="0" fontId="9" fillId="11" borderId="19" xfId="0" applyFont="1" applyFill="1" applyBorder="1" applyAlignment="1">
      <alignment horizontal="center"/>
    </xf>
    <xf numFmtId="0" fontId="9" fillId="11" borderId="4" xfId="0" applyFont="1" applyFill="1" applyBorder="1" applyAlignment="1">
      <alignment horizontal="center"/>
    </xf>
    <xf numFmtId="0" fontId="0" fillId="0" borderId="46" xfId="0" applyFill="1" applyBorder="1" applyAlignment="1">
      <alignment horizontal="center"/>
    </xf>
    <xf numFmtId="0" fontId="0" fillId="0" borderId="47" xfId="0" applyFill="1" applyBorder="1" applyAlignment="1">
      <alignment horizontal="center"/>
    </xf>
    <xf numFmtId="0" fontId="9" fillId="11" borderId="20" xfId="0" applyFont="1" applyFill="1" applyBorder="1" applyAlignment="1">
      <alignment horizontal="center"/>
    </xf>
    <xf numFmtId="0" fontId="9" fillId="11" borderId="15" xfId="0" applyFont="1" applyFill="1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10" borderId="1" xfId="0" applyFill="1" applyBorder="1" applyAlignment="1">
      <alignment horizontal="center"/>
    </xf>
    <xf numFmtId="0" fontId="0" fillId="10" borderId="3" xfId="0" applyFill="1" applyBorder="1" applyAlignment="1">
      <alignment horizontal="center"/>
    </xf>
    <xf numFmtId="0" fontId="0" fillId="0" borderId="41" xfId="0" applyFill="1" applyBorder="1" applyAlignment="1">
      <alignment horizontal="center"/>
    </xf>
    <xf numFmtId="0" fontId="0" fillId="0" borderId="43" xfId="0" applyFill="1" applyBorder="1" applyAlignment="1">
      <alignment horizontal="center"/>
    </xf>
    <xf numFmtId="0" fontId="0" fillId="11" borderId="52" xfId="0" applyFill="1" applyBorder="1" applyAlignment="1">
      <alignment horizontal="center"/>
    </xf>
    <xf numFmtId="0" fontId="0" fillId="11" borderId="50" xfId="0" applyFill="1" applyBorder="1" applyAlignment="1">
      <alignment horizontal="center"/>
    </xf>
    <xf numFmtId="0" fontId="4" fillId="3" borderId="5" xfId="0" applyFont="1" applyFill="1" applyBorder="1" applyAlignment="1">
      <alignment horizontal="center" vertical="center" wrapText="1"/>
    </xf>
    <xf numFmtId="0" fontId="4" fillId="3" borderId="21" xfId="0" applyFont="1" applyFill="1" applyBorder="1" applyAlignment="1">
      <alignment horizontal="center" vertical="center" wrapText="1"/>
    </xf>
    <xf numFmtId="14" fontId="10" fillId="0" borderId="5" xfId="0" applyNumberFormat="1" applyFont="1" applyBorder="1" applyAlignment="1">
      <alignment horizontal="center" vertical="center" wrapText="1"/>
    </xf>
    <xf numFmtId="14" fontId="10" fillId="0" borderId="22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11" borderId="19" xfId="0" applyFill="1" applyBorder="1" applyAlignment="1">
      <alignment horizontal="center"/>
    </xf>
    <xf numFmtId="0" fontId="0" fillId="11" borderId="4" xfId="0" applyFill="1" applyBorder="1" applyAlignment="1">
      <alignment horizontal="center"/>
    </xf>
    <xf numFmtId="0" fontId="0" fillId="0" borderId="19" xfId="0" applyBorder="1" applyAlignment="1">
      <alignment horizontal="center"/>
    </xf>
    <xf numFmtId="14" fontId="0" fillId="0" borderId="22" xfId="0" applyNumberFormat="1" applyBorder="1" applyAlignment="1">
      <alignment horizontal="center" vertical="center" wrapText="1"/>
    </xf>
    <xf numFmtId="14" fontId="0" fillId="0" borderId="12" xfId="0" applyNumberFormat="1" applyBorder="1" applyAlignment="1">
      <alignment horizontal="center" vertical="center" wrapText="1"/>
    </xf>
    <xf numFmtId="0" fontId="0" fillId="0" borderId="63" xfId="0" applyBorder="1" applyAlignment="1">
      <alignment horizontal="center"/>
    </xf>
    <xf numFmtId="0" fontId="0" fillId="0" borderId="53" xfId="0" applyBorder="1" applyAlignment="1">
      <alignment horizontal="center"/>
    </xf>
    <xf numFmtId="0" fontId="3" fillId="9" borderId="1" xfId="0" applyFont="1" applyFill="1" applyBorder="1" applyAlignment="1">
      <alignment horizontal="center"/>
    </xf>
    <xf numFmtId="0" fontId="3" fillId="9" borderId="2" xfId="0" applyFont="1" applyFill="1" applyBorder="1" applyAlignment="1">
      <alignment horizontal="center"/>
    </xf>
    <xf numFmtId="0" fontId="3" fillId="9" borderId="3" xfId="0" applyFont="1" applyFill="1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11" borderId="41" xfId="0" applyFill="1" applyBorder="1" applyAlignment="1">
      <alignment horizontal="center"/>
    </xf>
    <xf numFmtId="0" fontId="0" fillId="11" borderId="43" xfId="0" applyFill="1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6" fillId="8" borderId="22" xfId="0" applyFont="1" applyFill="1" applyBorder="1" applyAlignment="1">
      <alignment horizontal="center" vertical="center" wrapText="1"/>
    </xf>
    <xf numFmtId="0" fontId="6" fillId="8" borderId="0" xfId="0" applyFont="1" applyFill="1" applyBorder="1" applyAlignment="1">
      <alignment horizontal="center" vertical="center" wrapText="1"/>
    </xf>
    <xf numFmtId="0" fontId="0" fillId="11" borderId="38" xfId="0" applyFill="1" applyBorder="1" applyAlignment="1">
      <alignment horizontal="center"/>
    </xf>
    <xf numFmtId="0" fontId="0" fillId="11" borderId="44" xfId="0" applyFill="1" applyBorder="1" applyAlignment="1">
      <alignment horizontal="center"/>
    </xf>
    <xf numFmtId="0" fontId="4" fillId="3" borderId="22" xfId="0" applyFont="1" applyFill="1" applyBorder="1" applyAlignment="1">
      <alignment horizontal="center" vertical="center" wrapText="1"/>
    </xf>
    <xf numFmtId="0" fontId="4" fillId="3" borderId="23" xfId="0" applyFont="1" applyFill="1" applyBorder="1" applyAlignment="1">
      <alignment horizontal="center" vertical="center" wrapText="1"/>
    </xf>
    <xf numFmtId="0" fontId="4" fillId="3" borderId="24" xfId="0" applyFont="1" applyFill="1" applyBorder="1" applyAlignment="1">
      <alignment horizontal="center" vertical="center" wrapText="1"/>
    </xf>
    <xf numFmtId="0" fontId="4" fillId="3" borderId="25" xfId="0" applyFont="1" applyFill="1" applyBorder="1" applyAlignment="1">
      <alignment horizontal="center" vertical="center" wrapText="1"/>
    </xf>
    <xf numFmtId="0" fontId="4" fillId="3" borderId="26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43" xfId="0" applyBorder="1" applyAlignment="1">
      <alignment horizontal="center"/>
    </xf>
    <xf numFmtId="0" fontId="12" fillId="3" borderId="5" xfId="0" applyFont="1" applyFill="1" applyBorder="1" applyAlignment="1">
      <alignment horizontal="center" wrapText="1"/>
    </xf>
    <xf numFmtId="0" fontId="12" fillId="3" borderId="6" xfId="0" applyFont="1" applyFill="1" applyBorder="1" applyAlignment="1">
      <alignment horizontal="center" wrapText="1"/>
    </xf>
    <xf numFmtId="0" fontId="12" fillId="3" borderId="21" xfId="0" applyFont="1" applyFill="1" applyBorder="1" applyAlignment="1">
      <alignment horizontal="center" wrapText="1"/>
    </xf>
    <xf numFmtId="0" fontId="13" fillId="3" borderId="5" xfId="0" applyFont="1" applyFill="1" applyBorder="1" applyAlignment="1">
      <alignment horizontal="left" vertical="top" wrapText="1"/>
    </xf>
    <xf numFmtId="0" fontId="13" fillId="3" borderId="6" xfId="0" applyFont="1" applyFill="1" applyBorder="1" applyAlignment="1">
      <alignment horizontal="left" vertical="top" wrapText="1"/>
    </xf>
    <xf numFmtId="0" fontId="13" fillId="3" borderId="21" xfId="0" applyFont="1" applyFill="1" applyBorder="1" applyAlignment="1">
      <alignment horizontal="left" vertical="top" wrapText="1"/>
    </xf>
    <xf numFmtId="0" fontId="13" fillId="3" borderId="22" xfId="0" applyFont="1" applyFill="1" applyBorder="1" applyAlignment="1">
      <alignment horizontal="left" vertical="top" wrapText="1"/>
    </xf>
    <xf numFmtId="0" fontId="13" fillId="3" borderId="0" xfId="0" applyFont="1" applyFill="1" applyBorder="1" applyAlignment="1">
      <alignment horizontal="left" vertical="top" wrapText="1"/>
    </xf>
    <xf numFmtId="0" fontId="13" fillId="3" borderId="23" xfId="0" applyFont="1" applyFill="1" applyBorder="1" applyAlignment="1">
      <alignment horizontal="left" vertical="top" wrapText="1"/>
    </xf>
    <xf numFmtId="0" fontId="0" fillId="11" borderId="31" xfId="0" applyFill="1" applyBorder="1" applyAlignment="1">
      <alignment horizontal="center"/>
    </xf>
    <xf numFmtId="0" fontId="0" fillId="11" borderId="48" xfId="0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9" xfId="0" applyBorder="1" applyAlignment="1">
      <alignment horizontal="center"/>
    </xf>
    <xf numFmtId="14" fontId="0" fillId="0" borderId="9" xfId="0" applyNumberFormat="1" applyBorder="1" applyAlignment="1">
      <alignment horizontal="center" vertical="center" wrapText="1"/>
    </xf>
    <xf numFmtId="14" fontId="0" fillId="0" borderId="14" xfId="0" applyNumberFormat="1" applyBorder="1" applyAlignment="1">
      <alignment horizontal="center" vertical="center" wrapText="1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27" xfId="0" applyBorder="1" applyAlignment="1">
      <alignment horizontal="center"/>
    </xf>
    <xf numFmtId="0" fontId="8" fillId="3" borderId="22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8" fillId="3" borderId="23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8" fillId="3" borderId="21" xfId="0" applyFont="1" applyFill="1" applyBorder="1" applyAlignment="1">
      <alignment horizontal="center" vertical="center"/>
    </xf>
    <xf numFmtId="0" fontId="6" fillId="8" borderId="1" xfId="0" applyFont="1" applyFill="1" applyBorder="1" applyAlignment="1">
      <alignment horizontal="center" vertical="center" wrapText="1"/>
    </xf>
    <xf numFmtId="0" fontId="6" fillId="8" borderId="2" xfId="0" applyFont="1" applyFill="1" applyBorder="1" applyAlignment="1">
      <alignment horizontal="center" vertical="center" wrapText="1"/>
    </xf>
    <xf numFmtId="0" fontId="6" fillId="8" borderId="3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0" fillId="11" borderId="31" xfId="0" applyFont="1" applyFill="1" applyBorder="1" applyAlignment="1">
      <alignment horizontal="center"/>
    </xf>
    <xf numFmtId="0" fontId="0" fillId="11" borderId="32" xfId="0" applyFont="1" applyFill="1" applyBorder="1" applyAlignment="1">
      <alignment horizontal="center"/>
    </xf>
    <xf numFmtId="0" fontId="0" fillId="11" borderId="33" xfId="0" applyFont="1" applyFill="1" applyBorder="1" applyAlignment="1">
      <alignment horizontal="center"/>
    </xf>
    <xf numFmtId="0" fontId="3" fillId="2" borderId="34" xfId="0" applyFont="1" applyFill="1" applyBorder="1" applyAlignment="1">
      <alignment horizontal="center"/>
    </xf>
    <xf numFmtId="0" fontId="3" fillId="2" borderId="35" xfId="0" applyFont="1" applyFill="1" applyBorder="1" applyAlignment="1">
      <alignment horizontal="center"/>
    </xf>
    <xf numFmtId="0" fontId="3" fillId="2" borderId="27" xfId="0" applyFont="1" applyFill="1" applyBorder="1" applyAlignment="1">
      <alignment horizontal="center"/>
    </xf>
    <xf numFmtId="0" fontId="5" fillId="0" borderId="28" xfId="1" applyBorder="1" applyAlignment="1">
      <alignment horizontal="center"/>
    </xf>
    <xf numFmtId="0" fontId="0" fillId="0" borderId="30" xfId="0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2" xfId="0" applyFont="1" applyFill="1" applyBorder="1" applyAlignment="1">
      <alignment horizontal="center"/>
    </xf>
    <xf numFmtId="0" fontId="3" fillId="7" borderId="3" xfId="0" applyFont="1" applyFill="1" applyBorder="1" applyAlignment="1">
      <alignment horizontal="center"/>
    </xf>
    <xf numFmtId="14" fontId="0" fillId="0" borderId="39" xfId="0" applyNumberFormat="1" applyBorder="1" applyAlignment="1">
      <alignment horizontal="center" vertical="center" wrapText="1"/>
    </xf>
    <xf numFmtId="14" fontId="0" fillId="0" borderId="19" xfId="0" applyNumberFormat="1" applyBorder="1" applyAlignment="1">
      <alignment horizontal="center" vertical="center" wrapText="1"/>
    </xf>
    <xf numFmtId="14" fontId="0" fillId="0" borderId="20" xfId="0" applyNumberFormat="1" applyBorder="1" applyAlignment="1">
      <alignment horizontal="center" vertical="center" wrapText="1"/>
    </xf>
    <xf numFmtId="0" fontId="0" fillId="11" borderId="42" xfId="0" applyFill="1" applyBorder="1" applyAlignment="1">
      <alignment horizontal="center"/>
    </xf>
    <xf numFmtId="0" fontId="0" fillId="11" borderId="45" xfId="0" applyFill="1" applyBorder="1" applyAlignment="1">
      <alignment horizontal="center"/>
    </xf>
    <xf numFmtId="0" fontId="9" fillId="11" borderId="42" xfId="0" applyFont="1" applyFill="1" applyBorder="1" applyAlignment="1">
      <alignment horizontal="center"/>
    </xf>
    <xf numFmtId="0" fontId="9" fillId="11" borderId="45" xfId="0" applyFont="1" applyFill="1" applyBorder="1" applyAlignment="1">
      <alignment horizontal="center"/>
    </xf>
    <xf numFmtId="14" fontId="0" fillId="0" borderId="5" xfId="0" applyNumberFormat="1" applyBorder="1" applyAlignment="1">
      <alignment horizontal="center" vertical="center" wrapText="1"/>
    </xf>
    <xf numFmtId="14" fontId="0" fillId="0" borderId="24" xfId="0" applyNumberFormat="1" applyBorder="1" applyAlignment="1">
      <alignment horizontal="center" vertical="center" wrapText="1"/>
    </xf>
    <xf numFmtId="0" fontId="3" fillId="6" borderId="28" xfId="0" applyFont="1" applyFill="1" applyBorder="1" applyAlignment="1">
      <alignment horizontal="center"/>
    </xf>
    <xf numFmtId="0" fontId="3" fillId="6" borderId="29" xfId="0" applyFont="1" applyFill="1" applyBorder="1" applyAlignment="1">
      <alignment horizontal="center"/>
    </xf>
    <xf numFmtId="0" fontId="3" fillId="6" borderId="30" xfId="0" applyFont="1" applyFill="1" applyBorder="1" applyAlignment="1">
      <alignment horizontal="center"/>
    </xf>
    <xf numFmtId="0" fontId="0" fillId="10" borderId="41" xfId="0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0" fillId="0" borderId="48" xfId="0" applyFill="1" applyBorder="1" applyAlignment="1">
      <alignment horizontal="center"/>
    </xf>
    <xf numFmtId="0" fontId="3" fillId="11" borderId="1" xfId="0" applyFont="1" applyFill="1" applyBorder="1" applyAlignment="1">
      <alignment horizontal="center"/>
    </xf>
    <xf numFmtId="0" fontId="3" fillId="11" borderId="2" xfId="0" applyFont="1" applyFill="1" applyBorder="1" applyAlignment="1">
      <alignment horizontal="center"/>
    </xf>
    <xf numFmtId="0" fontId="3" fillId="11" borderId="3" xfId="0" applyFont="1" applyFill="1" applyBorder="1" applyAlignment="1">
      <alignment horizontal="center"/>
    </xf>
    <xf numFmtId="0" fontId="3" fillId="13" borderId="1" xfId="0" applyFont="1" applyFill="1" applyBorder="1" applyAlignment="1">
      <alignment horizontal="center"/>
    </xf>
    <xf numFmtId="0" fontId="3" fillId="13" borderId="2" xfId="0" applyFont="1" applyFill="1" applyBorder="1" applyAlignment="1">
      <alignment horizontal="center"/>
    </xf>
    <xf numFmtId="0" fontId="3" fillId="13" borderId="3" xfId="0" applyFont="1" applyFill="1" applyBorder="1" applyAlignment="1">
      <alignment horizontal="center"/>
    </xf>
    <xf numFmtId="0" fontId="0" fillId="0" borderId="41" xfId="0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0</xdr:rowOff>
    </xdr:from>
    <xdr:to>
      <xdr:col>2</xdr:col>
      <xdr:colOff>247649</xdr:colOff>
      <xdr:row>2</xdr:row>
      <xdr:rowOff>114300</xdr:rowOff>
    </xdr:to>
    <xdr:pic>
      <xdr:nvPicPr>
        <xdr:cNvPr id="2" name="Picture 17" descr="215x77_Whit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0"/>
          <a:ext cx="1781174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lbudrow@rosedisplays.com" TargetMode="External"/><Relationship Id="rId13" Type="http://schemas.openxmlformats.org/officeDocument/2006/relationships/hyperlink" Target="mailto:Curleyskeyshop@verizon.net" TargetMode="External"/><Relationship Id="rId18" Type="http://schemas.openxmlformats.org/officeDocument/2006/relationships/hyperlink" Target="mailto:afoley@shoppertrak.com" TargetMode="External"/><Relationship Id="rId26" Type="http://schemas.openxmlformats.org/officeDocument/2006/relationships/hyperlink" Target="mailto:Michael.Taglialavore@us.fujitsu.com" TargetMode="External"/><Relationship Id="rId3" Type="http://schemas.openxmlformats.org/officeDocument/2006/relationships/hyperlink" Target="mailto:ano@midwestlighting.com" TargetMode="External"/><Relationship Id="rId21" Type="http://schemas.openxmlformats.org/officeDocument/2006/relationships/hyperlink" Target="mailto:bmallay@pippmobile.com" TargetMode="External"/><Relationship Id="rId7" Type="http://schemas.openxmlformats.org/officeDocument/2006/relationships/hyperlink" Target="mailto:arics@greneker.com" TargetMode="External"/><Relationship Id="rId12" Type="http://schemas.openxmlformats.org/officeDocument/2006/relationships/hyperlink" Target="mailto:claytonfrohwein@reeveco.com" TargetMode="External"/><Relationship Id="rId17" Type="http://schemas.openxmlformats.org/officeDocument/2006/relationships/hyperlink" Target="mailto:tlinn@bostonbarricade.com" TargetMode="External"/><Relationship Id="rId25" Type="http://schemas.openxmlformats.org/officeDocument/2006/relationships/hyperlink" Target="mailto:Becks@greneker.com" TargetMode="External"/><Relationship Id="rId2" Type="http://schemas.openxmlformats.org/officeDocument/2006/relationships/hyperlink" Target="mailto:cemoreno@tyco.com" TargetMode="External"/><Relationship Id="rId16" Type="http://schemas.openxmlformats.org/officeDocument/2006/relationships/hyperlink" Target="mailto:hottopic_torrid@playnetwork.com" TargetMode="External"/><Relationship Id="rId20" Type="http://schemas.openxmlformats.org/officeDocument/2006/relationships/hyperlink" Target="mailto:clewis.phl@radiantdelivers.com" TargetMode="External"/><Relationship Id="rId29" Type="http://schemas.openxmlformats.org/officeDocument/2006/relationships/printerSettings" Target="../printerSettings/printerSettings1.bin"/><Relationship Id="rId1" Type="http://schemas.openxmlformats.org/officeDocument/2006/relationships/hyperlink" Target="mailto:tsexton@spacewallwest.com" TargetMode="External"/><Relationship Id="rId6" Type="http://schemas.openxmlformats.org/officeDocument/2006/relationships/hyperlink" Target="mailto:george@artobrick.com" TargetMode="External"/><Relationship Id="rId11" Type="http://schemas.openxmlformats.org/officeDocument/2006/relationships/hyperlink" Target="mailto:orders@shoppertrak.com" TargetMode="External"/><Relationship Id="rId24" Type="http://schemas.openxmlformats.org/officeDocument/2006/relationships/hyperlink" Target="mailto:jschulte@ddsjit.com" TargetMode="External"/><Relationship Id="rId5" Type="http://schemas.openxmlformats.org/officeDocument/2006/relationships/hyperlink" Target="mailto:daniel.iosca@laurelmfg.com" TargetMode="External"/><Relationship Id="rId15" Type="http://schemas.openxmlformats.org/officeDocument/2006/relationships/hyperlink" Target="mailto:anthony@laurelmfg.com" TargetMode="External"/><Relationship Id="rId23" Type="http://schemas.openxmlformats.org/officeDocument/2006/relationships/hyperlink" Target="mailto:robenson@tycoint.com" TargetMode="External"/><Relationship Id="rId28" Type="http://schemas.openxmlformats.org/officeDocument/2006/relationships/hyperlink" Target="mailto:wmartin@hottopic.com" TargetMode="External"/><Relationship Id="rId10" Type="http://schemas.openxmlformats.org/officeDocument/2006/relationships/hyperlink" Target="mailto:blair.b@laurelmfg.com" TargetMode="External"/><Relationship Id="rId19" Type="http://schemas.openxmlformats.org/officeDocument/2006/relationships/hyperlink" Target="mailto:rrossi.phl@radiantdelivers.com" TargetMode="External"/><Relationship Id="rId4" Type="http://schemas.openxmlformats.org/officeDocument/2006/relationships/hyperlink" Target="mailto:john@kastongroup.com" TargetMode="External"/><Relationship Id="rId9" Type="http://schemas.openxmlformats.org/officeDocument/2006/relationships/hyperlink" Target="mailto:richard.delarosa@thegarveygroup.com" TargetMode="External"/><Relationship Id="rId14" Type="http://schemas.openxmlformats.org/officeDocument/2006/relationships/hyperlink" Target="mailto:tom.bushman@cisvpn.com" TargetMode="External"/><Relationship Id="rId22" Type="http://schemas.openxmlformats.org/officeDocument/2006/relationships/hyperlink" Target="mailto:mbriggs@anchorsign.com" TargetMode="External"/><Relationship Id="rId27" Type="http://schemas.openxmlformats.org/officeDocument/2006/relationships/hyperlink" Target="mailto:hottopicnewstores@worldlinkintegration.com" TargetMode="External"/><Relationship Id="rId30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Pnishio@hottopic.com" TargetMode="External"/><Relationship Id="rId13" Type="http://schemas.openxmlformats.org/officeDocument/2006/relationships/hyperlink" Target="mailto:kkinsey@hottopic.com" TargetMode="External"/><Relationship Id="rId18" Type="http://schemas.openxmlformats.org/officeDocument/2006/relationships/hyperlink" Target="mailto:wlee@hottopic.com" TargetMode="External"/><Relationship Id="rId3" Type="http://schemas.openxmlformats.org/officeDocument/2006/relationships/hyperlink" Target="mailto:Npavlinik@hottopic.com" TargetMode="External"/><Relationship Id="rId7" Type="http://schemas.openxmlformats.org/officeDocument/2006/relationships/hyperlink" Target="mailto:rchowdury@hottopic.com" TargetMode="External"/><Relationship Id="rId12" Type="http://schemas.openxmlformats.org/officeDocument/2006/relationships/hyperlink" Target="mailto:jcarrillo@hottopic.com" TargetMode="External"/><Relationship Id="rId17" Type="http://schemas.openxmlformats.org/officeDocument/2006/relationships/hyperlink" Target="mailto:erikl@hottopic.com" TargetMode="External"/><Relationship Id="rId2" Type="http://schemas.openxmlformats.org/officeDocument/2006/relationships/hyperlink" Target="mailto:Nancyb@hottopic.com" TargetMode="External"/><Relationship Id="rId16" Type="http://schemas.openxmlformats.org/officeDocument/2006/relationships/hyperlink" Target="mailto:cashaudit@hottopic.com" TargetMode="External"/><Relationship Id="rId1" Type="http://schemas.openxmlformats.org/officeDocument/2006/relationships/hyperlink" Target="mailto:Bhiga@hottopic.com" TargetMode="External"/><Relationship Id="rId6" Type="http://schemas.openxmlformats.org/officeDocument/2006/relationships/hyperlink" Target="mailto:Sturner@hottopic.com" TargetMode="External"/><Relationship Id="rId11" Type="http://schemas.openxmlformats.org/officeDocument/2006/relationships/hyperlink" Target="mailto:kribble@hottopic.com" TargetMode="External"/><Relationship Id="rId5" Type="http://schemas.openxmlformats.org/officeDocument/2006/relationships/hyperlink" Target="mailto:Jhobbs@hottopic.com" TargetMode="External"/><Relationship Id="rId15" Type="http://schemas.openxmlformats.org/officeDocument/2006/relationships/hyperlink" Target="mailto:lisah@hottopic.com" TargetMode="External"/><Relationship Id="rId10" Type="http://schemas.openxmlformats.org/officeDocument/2006/relationships/hyperlink" Target="mailto:Dmeas@torrid.com" TargetMode="External"/><Relationship Id="rId4" Type="http://schemas.openxmlformats.org/officeDocument/2006/relationships/hyperlink" Target="mailto:dkonoske@hottopic.com" TargetMode="External"/><Relationship Id="rId9" Type="http://schemas.openxmlformats.org/officeDocument/2006/relationships/hyperlink" Target="mailto:alewis@hottopic.com" TargetMode="External"/><Relationship Id="rId14" Type="http://schemas.openxmlformats.org/officeDocument/2006/relationships/hyperlink" Target="mailto:purchasing@hottopic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8"/>
  <sheetViews>
    <sheetView tabSelected="1" zoomScale="85" zoomScaleNormal="85" workbookViewId="0">
      <selection activeCell="F40" sqref="F40:F42"/>
    </sheetView>
  </sheetViews>
  <sheetFormatPr defaultRowHeight="15" x14ac:dyDescent="0.25"/>
  <cols>
    <col min="2" max="2" width="15.5703125" customWidth="1"/>
    <col min="4" max="4" width="7" customWidth="1"/>
    <col min="5" max="5" width="1.140625" customWidth="1"/>
    <col min="6" max="6" width="12.85546875" style="6" customWidth="1"/>
    <col min="7" max="7" width="33.42578125" style="1" customWidth="1"/>
    <col min="8" max="8" width="37.140625" style="1" customWidth="1"/>
    <col min="9" max="9" width="44.7109375" style="1" bestFit="1" customWidth="1"/>
  </cols>
  <sheetData>
    <row r="1" spans="1:9" ht="15.75" thickBot="1" x14ac:dyDescent="0.3"/>
    <row r="2" spans="1:9" ht="27" thickBot="1" x14ac:dyDescent="0.45">
      <c r="D2" s="63" t="s">
        <v>184</v>
      </c>
      <c r="E2" s="64"/>
      <c r="F2" s="64"/>
      <c r="G2" s="64"/>
      <c r="H2" s="64"/>
      <c r="I2" s="65"/>
    </row>
    <row r="3" spans="1:9" ht="15.75" thickBot="1" x14ac:dyDescent="0.3"/>
    <row r="4" spans="1:9" s="6" customFormat="1" ht="18" customHeight="1" thickBot="1" x14ac:dyDescent="0.3">
      <c r="A4" s="151" t="s">
        <v>0</v>
      </c>
      <c r="B4" s="152"/>
      <c r="C4" s="152"/>
      <c r="D4" s="153"/>
      <c r="E4" s="7"/>
      <c r="F4" s="66" t="s">
        <v>52</v>
      </c>
      <c r="G4" s="67"/>
      <c r="H4" s="67"/>
      <c r="I4" s="68"/>
    </row>
    <row r="5" spans="1:9" ht="15.75" customHeight="1" thickBot="1" x14ac:dyDescent="0.3">
      <c r="A5" s="148" t="str">
        <f>A10</f>
        <v>Hot Topic # 2528</v>
      </c>
      <c r="B5" s="149"/>
      <c r="C5" s="149"/>
      <c r="D5" s="150"/>
      <c r="E5" s="2"/>
      <c r="F5" s="9" t="s">
        <v>3</v>
      </c>
      <c r="G5" s="83" t="s">
        <v>4</v>
      </c>
      <c r="H5" s="84"/>
      <c r="I5" s="9" t="s">
        <v>13</v>
      </c>
    </row>
    <row r="6" spans="1:9" ht="16.5" customHeight="1" thickBot="1" x14ac:dyDescent="0.3">
      <c r="A6" s="30"/>
      <c r="B6" s="31"/>
      <c r="C6" s="31"/>
      <c r="D6" s="32"/>
      <c r="E6" s="2"/>
      <c r="F6" s="16">
        <f>F10-42</f>
        <v>42564</v>
      </c>
      <c r="G6" s="82" t="s">
        <v>106</v>
      </c>
      <c r="H6" s="82"/>
      <c r="I6" s="3" t="s">
        <v>29</v>
      </c>
    </row>
    <row r="7" spans="1:9" ht="15.75" customHeight="1" thickBot="1" x14ac:dyDescent="0.3">
      <c r="A7" s="145" t="str">
        <f>A11</f>
        <v>Polo Park</v>
      </c>
      <c r="B7" s="146"/>
      <c r="C7" s="146"/>
      <c r="D7" s="147"/>
      <c r="F7" s="17">
        <f>F10-30</f>
        <v>42576</v>
      </c>
      <c r="G7" s="81" t="s">
        <v>87</v>
      </c>
      <c r="H7" s="81"/>
      <c r="I7" s="10" t="s">
        <v>88</v>
      </c>
    </row>
    <row r="8" spans="1:9" ht="15.75" customHeight="1" thickBot="1" x14ac:dyDescent="0.3">
      <c r="A8" s="33"/>
      <c r="B8" s="34"/>
      <c r="C8" s="34"/>
      <c r="D8" s="35"/>
      <c r="F8" s="41">
        <f>F10-2</f>
        <v>42604</v>
      </c>
      <c r="G8" s="71" t="s">
        <v>6</v>
      </c>
      <c r="H8" s="72"/>
      <c r="I8" s="15" t="s">
        <v>14</v>
      </c>
    </row>
    <row r="9" spans="1:9" ht="15.75" customHeight="1" thickBot="1" x14ac:dyDescent="0.3">
      <c r="A9" s="154" t="s">
        <v>2</v>
      </c>
      <c r="B9" s="155"/>
      <c r="C9" s="155"/>
      <c r="D9" s="156"/>
      <c r="F9" s="40">
        <f>F10-1</f>
        <v>42605</v>
      </c>
      <c r="G9" s="79" t="s">
        <v>91</v>
      </c>
      <c r="H9" s="80"/>
      <c r="I9" s="5" t="s">
        <v>14</v>
      </c>
    </row>
    <row r="10" spans="1:9" ht="15.75" thickBot="1" x14ac:dyDescent="0.3">
      <c r="A10" s="143" t="s">
        <v>274</v>
      </c>
      <c r="B10" s="112"/>
      <c r="C10" s="112"/>
      <c r="D10" s="144"/>
      <c r="F10" s="85">
        <v>42606</v>
      </c>
      <c r="G10" s="77" t="s">
        <v>5</v>
      </c>
      <c r="H10" s="78"/>
      <c r="I10" s="42" t="s">
        <v>14</v>
      </c>
    </row>
    <row r="11" spans="1:9" ht="15.75" thickBot="1" x14ac:dyDescent="0.3">
      <c r="A11" s="114" t="s">
        <v>275</v>
      </c>
      <c r="B11" s="115"/>
      <c r="C11" s="115"/>
      <c r="D11" s="142"/>
      <c r="F11" s="86"/>
      <c r="G11" s="75" t="s">
        <v>182</v>
      </c>
      <c r="H11" s="76"/>
      <c r="I11" s="4" t="s">
        <v>183</v>
      </c>
    </row>
    <row r="12" spans="1:9" x14ac:dyDescent="0.25">
      <c r="A12" s="114" t="s">
        <v>276</v>
      </c>
      <c r="B12" s="115"/>
      <c r="C12" s="115"/>
      <c r="D12" s="142"/>
      <c r="F12" s="172">
        <f>F10+14</f>
        <v>42620</v>
      </c>
      <c r="G12" s="87" t="s">
        <v>97</v>
      </c>
      <c r="H12" s="87"/>
      <c r="I12" s="13" t="s">
        <v>89</v>
      </c>
    </row>
    <row r="13" spans="1:9" x14ac:dyDescent="0.25">
      <c r="A13" s="114" t="s">
        <v>277</v>
      </c>
      <c r="B13" s="115"/>
      <c r="C13" s="115"/>
      <c r="D13" s="142"/>
      <c r="F13" s="173"/>
      <c r="G13" s="89" t="s">
        <v>196</v>
      </c>
      <c r="H13" s="89"/>
      <c r="I13" s="29" t="s">
        <v>167</v>
      </c>
    </row>
    <row r="14" spans="1:9" ht="15.75" thickBot="1" x14ac:dyDescent="0.3">
      <c r="A14" s="168" t="s">
        <v>278</v>
      </c>
      <c r="B14" s="139"/>
      <c r="C14" s="139"/>
      <c r="D14" s="164"/>
      <c r="F14" s="173"/>
      <c r="G14" s="89" t="s">
        <v>7</v>
      </c>
      <c r="H14" s="89"/>
      <c r="I14" s="29" t="s">
        <v>12</v>
      </c>
    </row>
    <row r="15" spans="1:9" ht="15.75" thickBot="1" x14ac:dyDescent="0.3">
      <c r="A15" s="97" t="s">
        <v>53</v>
      </c>
      <c r="B15" s="98"/>
      <c r="C15" s="98"/>
      <c r="D15" s="99"/>
      <c r="F15" s="174"/>
      <c r="G15" s="88" t="s">
        <v>8</v>
      </c>
      <c r="H15" s="88"/>
      <c r="I15" s="12" t="s">
        <v>11</v>
      </c>
    </row>
    <row r="16" spans="1:9" x14ac:dyDescent="0.25">
      <c r="A16" s="143" t="s">
        <v>1</v>
      </c>
      <c r="B16" s="112"/>
      <c r="C16" s="112"/>
      <c r="D16" s="144"/>
      <c r="F16" s="93">
        <f>F10+21</f>
        <v>42627</v>
      </c>
      <c r="G16" s="95" t="s">
        <v>9</v>
      </c>
      <c r="H16" s="96"/>
      <c r="I16" s="8" t="s">
        <v>10</v>
      </c>
    </row>
    <row r="17" spans="1:10" ht="16.5" thickBot="1" x14ac:dyDescent="0.3">
      <c r="A17" s="168" t="s">
        <v>35</v>
      </c>
      <c r="B17" s="139"/>
      <c r="C17" s="139"/>
      <c r="D17" s="164"/>
      <c r="F17" s="93"/>
      <c r="G17" s="90" t="s">
        <v>238</v>
      </c>
      <c r="H17" s="91"/>
      <c r="I17" s="55" t="s">
        <v>15</v>
      </c>
      <c r="J17" s="47" t="s">
        <v>241</v>
      </c>
    </row>
    <row r="18" spans="1:10" ht="16.5" thickBot="1" x14ac:dyDescent="0.3">
      <c r="A18" s="165" t="s">
        <v>36</v>
      </c>
      <c r="B18" s="166"/>
      <c r="C18" s="166"/>
      <c r="D18" s="167"/>
      <c r="F18" s="93"/>
      <c r="G18" s="92" t="s">
        <v>201</v>
      </c>
      <c r="H18" s="89"/>
      <c r="I18" s="29" t="s">
        <v>142</v>
      </c>
      <c r="J18" s="48" t="s">
        <v>242</v>
      </c>
    </row>
    <row r="19" spans="1:10" ht="15.75" x14ac:dyDescent="0.25">
      <c r="A19" s="143" t="s">
        <v>270</v>
      </c>
      <c r="B19" s="112"/>
      <c r="C19" s="112"/>
      <c r="D19" s="144"/>
      <c r="F19" s="93"/>
      <c r="G19" s="69" t="s">
        <v>107</v>
      </c>
      <c r="H19" s="70"/>
      <c r="I19" s="29" t="s">
        <v>20</v>
      </c>
      <c r="J19" s="48" t="s">
        <v>243</v>
      </c>
    </row>
    <row r="20" spans="1:10" ht="15.75" x14ac:dyDescent="0.25">
      <c r="A20" s="114" t="s">
        <v>271</v>
      </c>
      <c r="B20" s="115"/>
      <c r="C20" s="115"/>
      <c r="D20" s="142"/>
      <c r="F20" s="93"/>
      <c r="G20" s="69" t="s">
        <v>150</v>
      </c>
      <c r="H20" s="70"/>
      <c r="I20" s="29" t="s">
        <v>151</v>
      </c>
      <c r="J20" s="48" t="s">
        <v>244</v>
      </c>
    </row>
    <row r="21" spans="1:10" ht="16.5" thickBot="1" x14ac:dyDescent="0.3">
      <c r="A21" s="163" t="s">
        <v>272</v>
      </c>
      <c r="B21" s="139"/>
      <c r="C21" s="139"/>
      <c r="D21" s="164"/>
      <c r="F21" s="93"/>
      <c r="G21" s="73" t="s">
        <v>152</v>
      </c>
      <c r="H21" s="74"/>
      <c r="I21" s="36" t="s">
        <v>153</v>
      </c>
      <c r="J21" s="48" t="s">
        <v>245</v>
      </c>
    </row>
    <row r="22" spans="1:10" x14ac:dyDescent="0.25">
      <c r="A22" s="160" t="s">
        <v>95</v>
      </c>
      <c r="B22" s="161"/>
      <c r="C22" s="161"/>
      <c r="D22" s="162"/>
      <c r="F22" s="94"/>
      <c r="G22" s="177" t="s">
        <v>74</v>
      </c>
      <c r="H22" s="178"/>
      <c r="I22" s="15" t="s">
        <v>29</v>
      </c>
    </row>
    <row r="23" spans="1:10" ht="15.75" thickBot="1" x14ac:dyDescent="0.3">
      <c r="A23" s="114" t="s">
        <v>232</v>
      </c>
      <c r="B23" s="115"/>
      <c r="C23" s="115"/>
      <c r="D23" s="142"/>
      <c r="F23" s="93"/>
      <c r="G23" s="100" t="s">
        <v>84</v>
      </c>
      <c r="H23" s="101"/>
      <c r="I23" s="4" t="s">
        <v>21</v>
      </c>
    </row>
    <row r="24" spans="1:10" ht="15.75" thickBot="1" x14ac:dyDescent="0.3">
      <c r="A24" s="157" t="s">
        <v>273</v>
      </c>
      <c r="B24" s="158"/>
      <c r="C24" s="158"/>
      <c r="D24" s="159"/>
      <c r="F24" s="45">
        <f>F10+22</f>
        <v>42628</v>
      </c>
      <c r="G24" s="193" t="s">
        <v>237</v>
      </c>
      <c r="H24" s="126"/>
      <c r="I24" s="3" t="s">
        <v>28</v>
      </c>
    </row>
    <row r="25" spans="1:10" ht="15.75" thickBot="1" x14ac:dyDescent="0.3">
      <c r="A25" s="114" t="s">
        <v>233</v>
      </c>
      <c r="B25" s="115"/>
      <c r="C25" s="115"/>
      <c r="D25" s="142"/>
      <c r="F25" s="44">
        <f>F10+28</f>
        <v>42634</v>
      </c>
      <c r="G25" s="108" t="s">
        <v>76</v>
      </c>
      <c r="H25" s="109"/>
      <c r="I25" s="8" t="s">
        <v>16</v>
      </c>
    </row>
    <row r="26" spans="1:10" ht="15.75" thickBot="1" x14ac:dyDescent="0.3">
      <c r="A26" s="181" t="s">
        <v>37</v>
      </c>
      <c r="B26" s="182"/>
      <c r="C26" s="182"/>
      <c r="D26" s="183"/>
      <c r="F26" s="14">
        <f>F10+34</f>
        <v>42640</v>
      </c>
      <c r="G26" s="102" t="s">
        <v>75</v>
      </c>
      <c r="H26" s="103"/>
      <c r="I26" s="29" t="s">
        <v>21</v>
      </c>
    </row>
    <row r="27" spans="1:10" x14ac:dyDescent="0.25">
      <c r="A27" s="143" t="s">
        <v>38</v>
      </c>
      <c r="B27" s="112"/>
      <c r="C27" s="112"/>
      <c r="D27" s="144"/>
      <c r="F27" s="140">
        <f>F10+40</f>
        <v>42646</v>
      </c>
      <c r="G27" s="102" t="s">
        <v>79</v>
      </c>
      <c r="H27" s="103"/>
      <c r="I27" s="29" t="s">
        <v>17</v>
      </c>
    </row>
    <row r="28" spans="1:10" x14ac:dyDescent="0.25">
      <c r="A28" s="114" t="s">
        <v>39</v>
      </c>
      <c r="B28" s="115"/>
      <c r="C28" s="115"/>
      <c r="D28" s="142"/>
      <c r="F28" s="94"/>
      <c r="G28" s="102" t="s">
        <v>77</v>
      </c>
      <c r="H28" s="103"/>
      <c r="I28" s="29" t="s">
        <v>18</v>
      </c>
    </row>
    <row r="29" spans="1:10" ht="15.75" thickBot="1" x14ac:dyDescent="0.3">
      <c r="A29" s="168" t="s">
        <v>40</v>
      </c>
      <c r="B29" s="139"/>
      <c r="C29" s="139"/>
      <c r="D29" s="164"/>
      <c r="F29" s="94"/>
      <c r="G29" s="102" t="s">
        <v>23</v>
      </c>
      <c r="H29" s="103"/>
      <c r="I29" s="12" t="s">
        <v>24</v>
      </c>
    </row>
    <row r="30" spans="1:10" ht="15.75" thickBot="1" x14ac:dyDescent="0.3">
      <c r="A30" s="169" t="s">
        <v>54</v>
      </c>
      <c r="B30" s="170"/>
      <c r="C30" s="170"/>
      <c r="D30" s="171"/>
      <c r="F30" s="94"/>
      <c r="G30" s="102" t="s">
        <v>19</v>
      </c>
      <c r="H30" s="103"/>
      <c r="I30" s="13" t="s">
        <v>20</v>
      </c>
    </row>
    <row r="31" spans="1:10" ht="15.75" thickBot="1" x14ac:dyDescent="0.3">
      <c r="A31" s="143" t="s">
        <v>55</v>
      </c>
      <c r="B31" s="112"/>
      <c r="C31" s="112"/>
      <c r="D31" s="144"/>
      <c r="F31" s="141"/>
      <c r="G31" s="104" t="s">
        <v>22</v>
      </c>
      <c r="H31" s="105"/>
      <c r="I31" s="8" t="s">
        <v>21</v>
      </c>
    </row>
    <row r="32" spans="1:10" ht="16.5" thickBot="1" x14ac:dyDescent="0.3">
      <c r="A32" s="114" t="s">
        <v>56</v>
      </c>
      <c r="B32" s="115"/>
      <c r="C32" s="115"/>
      <c r="D32" s="142"/>
      <c r="F32" s="140">
        <f>F10+44</f>
        <v>42650</v>
      </c>
      <c r="G32" s="106" t="s">
        <v>239</v>
      </c>
      <c r="H32" s="107"/>
      <c r="I32" s="56" t="s">
        <v>15</v>
      </c>
      <c r="J32" s="47" t="s">
        <v>246</v>
      </c>
    </row>
    <row r="33" spans="1:10" ht="16.5" thickBot="1" x14ac:dyDescent="0.3">
      <c r="A33" s="114" t="s">
        <v>57</v>
      </c>
      <c r="B33" s="115"/>
      <c r="C33" s="115"/>
      <c r="D33" s="142"/>
      <c r="F33" s="141"/>
      <c r="G33" s="184" t="s">
        <v>25</v>
      </c>
      <c r="H33" s="78"/>
      <c r="I33" s="27" t="s">
        <v>14</v>
      </c>
      <c r="J33" s="48" t="s">
        <v>247</v>
      </c>
    </row>
    <row r="34" spans="1:10" ht="15.75" x14ac:dyDescent="0.25">
      <c r="A34" s="114" t="s">
        <v>58</v>
      </c>
      <c r="B34" s="115"/>
      <c r="C34" s="115"/>
      <c r="D34" s="142"/>
      <c r="F34" s="140">
        <f>F10+45</f>
        <v>42651</v>
      </c>
      <c r="G34" s="111" t="s">
        <v>92</v>
      </c>
      <c r="H34" s="113"/>
      <c r="I34" s="13" t="s">
        <v>14</v>
      </c>
      <c r="J34" s="49" t="s">
        <v>248</v>
      </c>
    </row>
    <row r="35" spans="1:10" ht="15.75" x14ac:dyDescent="0.25">
      <c r="A35" s="114" t="s">
        <v>59</v>
      </c>
      <c r="B35" s="115"/>
      <c r="C35" s="115"/>
      <c r="D35" s="142"/>
      <c r="F35" s="94"/>
      <c r="G35" s="185" t="s">
        <v>202</v>
      </c>
      <c r="H35" s="186"/>
      <c r="I35" s="29" t="s">
        <v>142</v>
      </c>
      <c r="J35" s="48" t="s">
        <v>249</v>
      </c>
    </row>
    <row r="36" spans="1:10" ht="15.75" thickBot="1" x14ac:dyDescent="0.3">
      <c r="A36" s="168" t="s">
        <v>60</v>
      </c>
      <c r="B36" s="139"/>
      <c r="C36" s="139"/>
      <c r="D36" s="164"/>
      <c r="F36" s="141"/>
      <c r="G36" s="104" t="s">
        <v>226</v>
      </c>
      <c r="H36" s="105"/>
      <c r="I36" s="12" t="s">
        <v>234</v>
      </c>
    </row>
    <row r="37" spans="1:10" ht="16.5" thickBot="1" x14ac:dyDescent="0.3">
      <c r="A37" s="190" t="s">
        <v>104</v>
      </c>
      <c r="B37" s="191"/>
      <c r="C37" s="191"/>
      <c r="D37" s="192"/>
      <c r="F37" s="140">
        <f>F10+47</f>
        <v>42653</v>
      </c>
      <c r="G37" s="175" t="s">
        <v>240</v>
      </c>
      <c r="H37" s="176"/>
      <c r="I37" s="57" t="s">
        <v>149</v>
      </c>
      <c r="J37" s="47" t="s">
        <v>250</v>
      </c>
    </row>
    <row r="38" spans="1:10" ht="16.5" thickBot="1" x14ac:dyDescent="0.3">
      <c r="A38" s="187" t="s">
        <v>105</v>
      </c>
      <c r="B38" s="188"/>
      <c r="C38" s="188"/>
      <c r="D38" s="189"/>
      <c r="F38" s="94"/>
      <c r="G38" s="102" t="s">
        <v>26</v>
      </c>
      <c r="H38" s="103"/>
      <c r="I38" s="29" t="s">
        <v>27</v>
      </c>
      <c r="J38" s="48" t="s">
        <v>251</v>
      </c>
    </row>
    <row r="39" spans="1:10" ht="16.5" customHeight="1" thickBot="1" x14ac:dyDescent="0.3">
      <c r="A39" s="127" t="s">
        <v>257</v>
      </c>
      <c r="B39" s="128"/>
      <c r="C39" s="128"/>
      <c r="D39" s="129"/>
      <c r="E39" s="2"/>
      <c r="F39" s="141"/>
      <c r="G39" s="104" t="s">
        <v>143</v>
      </c>
      <c r="H39" s="105"/>
      <c r="I39" s="4" t="s">
        <v>236</v>
      </c>
      <c r="J39" s="48" t="s">
        <v>252</v>
      </c>
    </row>
    <row r="40" spans="1:10" ht="15.75" customHeight="1" x14ac:dyDescent="0.25">
      <c r="A40" s="130" t="s">
        <v>258</v>
      </c>
      <c r="B40" s="131"/>
      <c r="C40" s="131"/>
      <c r="D40" s="132"/>
      <c r="F40" s="140">
        <f>F10+48</f>
        <v>42654</v>
      </c>
      <c r="G40" s="111" t="s">
        <v>166</v>
      </c>
      <c r="H40" s="113"/>
      <c r="I40" s="13" t="s">
        <v>167</v>
      </c>
      <c r="J40" s="48" t="s">
        <v>253</v>
      </c>
    </row>
    <row r="41" spans="1:10" x14ac:dyDescent="0.25">
      <c r="A41" s="133"/>
      <c r="B41" s="134"/>
      <c r="C41" s="134"/>
      <c r="D41" s="135"/>
      <c r="F41" s="94"/>
      <c r="G41" s="102" t="s">
        <v>78</v>
      </c>
      <c r="H41" s="103"/>
      <c r="I41" s="29" t="s">
        <v>17</v>
      </c>
    </row>
    <row r="42" spans="1:10" ht="15.75" customHeight="1" thickBot="1" x14ac:dyDescent="0.3">
      <c r="A42" s="133" t="s">
        <v>259</v>
      </c>
      <c r="B42" s="134"/>
      <c r="C42" s="134"/>
      <c r="D42" s="135"/>
      <c r="F42" s="141"/>
      <c r="G42" s="104" t="s">
        <v>90</v>
      </c>
      <c r="H42" s="105"/>
      <c r="I42" s="12" t="s">
        <v>33</v>
      </c>
    </row>
    <row r="43" spans="1:10" ht="15" customHeight="1" x14ac:dyDescent="0.25">
      <c r="A43" s="133" t="s">
        <v>260</v>
      </c>
      <c r="B43" s="134"/>
      <c r="C43" s="134"/>
      <c r="D43" s="135"/>
      <c r="F43" s="140">
        <v>42656</v>
      </c>
      <c r="G43" s="111" t="s">
        <v>96</v>
      </c>
      <c r="H43" s="113"/>
      <c r="I43" s="8" t="s">
        <v>30</v>
      </c>
    </row>
    <row r="44" spans="1:10" ht="15.75" thickBot="1" x14ac:dyDescent="0.3">
      <c r="A44" s="133"/>
      <c r="B44" s="134"/>
      <c r="C44" s="134"/>
      <c r="D44" s="135"/>
      <c r="F44" s="141"/>
      <c r="G44" s="118" t="s">
        <v>130</v>
      </c>
      <c r="H44" s="119"/>
      <c r="I44" s="12" t="s">
        <v>128</v>
      </c>
    </row>
    <row r="45" spans="1:10" ht="15.75" customHeight="1" thickBot="1" x14ac:dyDescent="0.3">
      <c r="A45" s="133" t="s">
        <v>261</v>
      </c>
      <c r="B45" s="134"/>
      <c r="C45" s="134"/>
      <c r="D45" s="135"/>
      <c r="F45" s="179">
        <f>F10+56</f>
        <v>42662</v>
      </c>
      <c r="G45" s="79" t="s">
        <v>93</v>
      </c>
      <c r="H45" s="80"/>
      <c r="I45" s="8" t="s">
        <v>94</v>
      </c>
    </row>
    <row r="46" spans="1:10" ht="15.75" thickBot="1" x14ac:dyDescent="0.3">
      <c r="A46" s="58" t="s">
        <v>262</v>
      </c>
      <c r="B46" s="59"/>
      <c r="C46" s="59"/>
      <c r="D46" s="60"/>
      <c r="F46" s="180"/>
      <c r="G46" s="77" t="s">
        <v>31</v>
      </c>
      <c r="H46" s="78"/>
      <c r="I46" s="43" t="s">
        <v>32</v>
      </c>
    </row>
    <row r="47" spans="1:10" ht="15.75" thickBot="1" x14ac:dyDescent="0.3">
      <c r="A47" s="61"/>
      <c r="B47" s="61"/>
      <c r="C47" s="61"/>
      <c r="D47" s="61"/>
      <c r="F47" s="46">
        <f>F45+30</f>
        <v>42692</v>
      </c>
      <c r="G47" s="125" t="s">
        <v>34</v>
      </c>
      <c r="H47" s="126"/>
      <c r="I47" s="3" t="s">
        <v>14</v>
      </c>
    </row>
    <row r="48" spans="1:10" x14ac:dyDescent="0.25">
      <c r="F48" s="7"/>
      <c r="G48" s="7"/>
      <c r="H48" s="7"/>
      <c r="I48" s="7"/>
    </row>
    <row r="49" spans="1:9" ht="16.5" thickBot="1" x14ac:dyDescent="0.3">
      <c r="A49" s="116" t="s">
        <v>41</v>
      </c>
      <c r="B49" s="117"/>
      <c r="C49" s="117"/>
      <c r="D49" s="117"/>
      <c r="E49" s="117"/>
      <c r="F49" s="117"/>
      <c r="G49" s="117"/>
      <c r="H49" s="117"/>
      <c r="I49" s="117"/>
    </row>
    <row r="50" spans="1:9" ht="15.75" thickBot="1" x14ac:dyDescent="0.3">
      <c r="A50" s="120" t="s">
        <v>80</v>
      </c>
      <c r="B50" s="121"/>
      <c r="C50" s="122" t="s">
        <v>42</v>
      </c>
      <c r="D50" s="123"/>
      <c r="E50" s="123"/>
      <c r="F50" s="124"/>
      <c r="G50" s="22" t="s">
        <v>43</v>
      </c>
      <c r="H50" s="22" t="s">
        <v>44</v>
      </c>
      <c r="I50" s="9" t="s">
        <v>45</v>
      </c>
    </row>
    <row r="51" spans="1:9" x14ac:dyDescent="0.25">
      <c r="A51" s="110" t="s">
        <v>51</v>
      </c>
      <c r="B51" s="87"/>
      <c r="C51" s="111" t="s">
        <v>263</v>
      </c>
      <c r="D51" s="112"/>
      <c r="E51" s="112"/>
      <c r="F51" s="113"/>
      <c r="G51" s="50" t="s">
        <v>264</v>
      </c>
      <c r="H51" s="50" t="s">
        <v>209</v>
      </c>
      <c r="I51" s="28" t="s">
        <v>265</v>
      </c>
    </row>
    <row r="52" spans="1:9" x14ac:dyDescent="0.25">
      <c r="A52" s="114" t="s">
        <v>128</v>
      </c>
      <c r="B52" s="103"/>
      <c r="C52" s="102"/>
      <c r="D52" s="115"/>
      <c r="E52" s="115"/>
      <c r="F52" s="103"/>
      <c r="G52" s="53" t="s">
        <v>129</v>
      </c>
      <c r="H52" s="53"/>
      <c r="I52" s="37" t="s">
        <v>165</v>
      </c>
    </row>
    <row r="53" spans="1:9" x14ac:dyDescent="0.25">
      <c r="A53" s="92" t="s">
        <v>10</v>
      </c>
      <c r="B53" s="89"/>
      <c r="C53" s="102" t="s">
        <v>71</v>
      </c>
      <c r="D53" s="115"/>
      <c r="E53" s="115"/>
      <c r="F53" s="103"/>
      <c r="G53" s="52" t="s">
        <v>72</v>
      </c>
      <c r="H53" s="52"/>
      <c r="I53" s="11" t="s">
        <v>73</v>
      </c>
    </row>
    <row r="54" spans="1:9" x14ac:dyDescent="0.25">
      <c r="A54" s="114" t="s">
        <v>177</v>
      </c>
      <c r="B54" s="103"/>
      <c r="C54" s="102" t="s">
        <v>178</v>
      </c>
      <c r="D54" s="115"/>
      <c r="E54" s="115"/>
      <c r="F54" s="103"/>
      <c r="G54" s="52" t="s">
        <v>179</v>
      </c>
      <c r="H54" s="52" t="s">
        <v>180</v>
      </c>
      <c r="I54" s="11" t="s">
        <v>181</v>
      </c>
    </row>
    <row r="55" spans="1:9" x14ac:dyDescent="0.25">
      <c r="A55" s="114" t="s">
        <v>156</v>
      </c>
      <c r="B55" s="103"/>
      <c r="C55" s="102" t="s">
        <v>157</v>
      </c>
      <c r="D55" s="115"/>
      <c r="E55" s="115"/>
      <c r="F55" s="103"/>
      <c r="G55" s="52" t="s">
        <v>158</v>
      </c>
      <c r="H55" s="52"/>
      <c r="I55" s="11" t="s">
        <v>159</v>
      </c>
    </row>
    <row r="56" spans="1:9" x14ac:dyDescent="0.25">
      <c r="A56" s="114" t="s">
        <v>81</v>
      </c>
      <c r="B56" s="103"/>
      <c r="C56" s="102"/>
      <c r="D56" s="115"/>
      <c r="E56" s="115"/>
      <c r="F56" s="103"/>
      <c r="G56" s="52" t="s">
        <v>82</v>
      </c>
      <c r="H56" s="52" t="s">
        <v>83</v>
      </c>
      <c r="I56" s="11" t="s">
        <v>86</v>
      </c>
    </row>
    <row r="57" spans="1:9" x14ac:dyDescent="0.25">
      <c r="A57" s="92" t="s">
        <v>17</v>
      </c>
      <c r="B57" s="89"/>
      <c r="C57" s="102" t="s">
        <v>219</v>
      </c>
      <c r="D57" s="115"/>
      <c r="E57" s="115"/>
      <c r="F57" s="103"/>
      <c r="G57" s="52" t="s">
        <v>206</v>
      </c>
      <c r="H57" s="52"/>
      <c r="I57" s="11" t="s">
        <v>220</v>
      </c>
    </row>
    <row r="58" spans="1:9" x14ac:dyDescent="0.25">
      <c r="A58" s="114" t="s">
        <v>221</v>
      </c>
      <c r="B58" s="103"/>
      <c r="C58" s="102" t="s">
        <v>222</v>
      </c>
      <c r="D58" s="115"/>
      <c r="E58" s="115"/>
      <c r="F58" s="103"/>
      <c r="G58" s="52" t="s">
        <v>223</v>
      </c>
      <c r="H58" s="52" t="s">
        <v>224</v>
      </c>
      <c r="I58" s="11" t="s">
        <v>225</v>
      </c>
    </row>
    <row r="59" spans="1:9" x14ac:dyDescent="0.25">
      <c r="A59" s="114" t="s">
        <v>28</v>
      </c>
      <c r="B59" s="103"/>
      <c r="C59" s="102" t="s">
        <v>63</v>
      </c>
      <c r="D59" s="115"/>
      <c r="E59" s="115"/>
      <c r="F59" s="103"/>
      <c r="G59" s="52" t="s">
        <v>64</v>
      </c>
      <c r="H59" s="52" t="s">
        <v>65</v>
      </c>
      <c r="I59" s="11" t="s">
        <v>66</v>
      </c>
    </row>
    <row r="60" spans="1:9" x14ac:dyDescent="0.25">
      <c r="A60" s="92" t="s">
        <v>28</v>
      </c>
      <c r="B60" s="89"/>
      <c r="C60" s="102" t="s">
        <v>100</v>
      </c>
      <c r="D60" s="115"/>
      <c r="E60" s="115"/>
      <c r="F60" s="103"/>
      <c r="G60" s="52" t="s">
        <v>203</v>
      </c>
      <c r="H60" s="52" t="s">
        <v>101</v>
      </c>
      <c r="I60" s="11" t="s">
        <v>102</v>
      </c>
    </row>
    <row r="61" spans="1:9" x14ac:dyDescent="0.25">
      <c r="A61" s="92" t="s">
        <v>27</v>
      </c>
      <c r="B61" s="89"/>
      <c r="C61" s="102" t="s">
        <v>69</v>
      </c>
      <c r="D61" s="115"/>
      <c r="E61" s="115"/>
      <c r="F61" s="103"/>
      <c r="G61" s="52" t="s">
        <v>98</v>
      </c>
      <c r="H61" s="52" t="s">
        <v>99</v>
      </c>
      <c r="I61" s="11" t="s">
        <v>70</v>
      </c>
    </row>
    <row r="62" spans="1:9" x14ac:dyDescent="0.25">
      <c r="A62" s="114" t="s">
        <v>16</v>
      </c>
      <c r="B62" s="103"/>
      <c r="C62" s="102" t="s">
        <v>161</v>
      </c>
      <c r="D62" s="115"/>
      <c r="E62" s="115"/>
      <c r="F62" s="103"/>
      <c r="G62" s="52" t="s">
        <v>67</v>
      </c>
      <c r="H62" s="52" t="s">
        <v>68</v>
      </c>
      <c r="I62" s="11" t="s">
        <v>162</v>
      </c>
    </row>
    <row r="63" spans="1:9" x14ac:dyDescent="0.25">
      <c r="A63" s="92" t="s">
        <v>16</v>
      </c>
      <c r="B63" s="89"/>
      <c r="C63" s="102" t="s">
        <v>138</v>
      </c>
      <c r="D63" s="115"/>
      <c r="E63" s="115"/>
      <c r="F63" s="103"/>
      <c r="G63" s="52" t="s">
        <v>67</v>
      </c>
      <c r="H63" s="52" t="s">
        <v>68</v>
      </c>
      <c r="I63" s="11" t="s">
        <v>160</v>
      </c>
    </row>
    <row r="64" spans="1:9" x14ac:dyDescent="0.25">
      <c r="A64" s="114" t="s">
        <v>16</v>
      </c>
      <c r="B64" s="103"/>
      <c r="C64" s="102" t="s">
        <v>147</v>
      </c>
      <c r="D64" s="115"/>
      <c r="E64" s="115"/>
      <c r="F64" s="103"/>
      <c r="G64" s="52" t="s">
        <v>146</v>
      </c>
      <c r="H64" s="52" t="s">
        <v>68</v>
      </c>
      <c r="I64" s="11" t="s">
        <v>148</v>
      </c>
    </row>
    <row r="65" spans="1:9" x14ac:dyDescent="0.25">
      <c r="A65" s="92" t="s">
        <v>12</v>
      </c>
      <c r="B65" s="89"/>
      <c r="C65" s="102" t="s">
        <v>61</v>
      </c>
      <c r="D65" s="115"/>
      <c r="E65" s="115"/>
      <c r="F65" s="103"/>
      <c r="G65" s="52" t="s">
        <v>85</v>
      </c>
      <c r="H65" s="52" t="s">
        <v>62</v>
      </c>
      <c r="I65" s="11" t="s">
        <v>103</v>
      </c>
    </row>
    <row r="66" spans="1:9" x14ac:dyDescent="0.25">
      <c r="A66" s="114" t="s">
        <v>199</v>
      </c>
      <c r="B66" s="103"/>
      <c r="C66" s="102" t="s">
        <v>267</v>
      </c>
      <c r="D66" s="115"/>
      <c r="E66" s="115"/>
      <c r="F66" s="103"/>
      <c r="G66" s="52" t="s">
        <v>268</v>
      </c>
      <c r="H66" s="52" t="s">
        <v>200</v>
      </c>
      <c r="I66" s="11" t="s">
        <v>269</v>
      </c>
    </row>
    <row r="67" spans="1:9" x14ac:dyDescent="0.25">
      <c r="A67" s="92" t="s">
        <v>21</v>
      </c>
      <c r="B67" s="89"/>
      <c r="C67" s="102" t="s">
        <v>210</v>
      </c>
      <c r="D67" s="115"/>
      <c r="E67" s="115"/>
      <c r="F67" s="103"/>
      <c r="G67" s="52" t="s">
        <v>211</v>
      </c>
      <c r="H67" s="52"/>
      <c r="I67" s="11" t="s">
        <v>176</v>
      </c>
    </row>
    <row r="68" spans="1:9" x14ac:dyDescent="0.25">
      <c r="A68" s="114" t="s">
        <v>185</v>
      </c>
      <c r="B68" s="103"/>
      <c r="C68" s="102" t="s">
        <v>194</v>
      </c>
      <c r="D68" s="115"/>
      <c r="E68" s="115"/>
      <c r="F68" s="103"/>
      <c r="G68" s="52" t="s">
        <v>187</v>
      </c>
      <c r="H68" s="52" t="s">
        <v>188</v>
      </c>
      <c r="I68" s="11" t="s">
        <v>195</v>
      </c>
    </row>
    <row r="69" spans="1:9" x14ac:dyDescent="0.25">
      <c r="A69" s="114" t="s">
        <v>185</v>
      </c>
      <c r="B69" s="103"/>
      <c r="C69" s="102" t="s">
        <v>186</v>
      </c>
      <c r="D69" s="115"/>
      <c r="E69" s="115"/>
      <c r="F69" s="103"/>
      <c r="G69" s="52" t="s">
        <v>187</v>
      </c>
      <c r="H69" s="52" t="s">
        <v>188</v>
      </c>
      <c r="I69" s="11" t="s">
        <v>189</v>
      </c>
    </row>
    <row r="70" spans="1:9" x14ac:dyDescent="0.25">
      <c r="A70" s="114" t="s">
        <v>204</v>
      </c>
      <c r="B70" s="103"/>
      <c r="C70" s="102" t="s">
        <v>154</v>
      </c>
      <c r="D70" s="115"/>
      <c r="E70" s="115"/>
      <c r="F70" s="103"/>
      <c r="G70" s="52" t="s">
        <v>205</v>
      </c>
      <c r="H70" s="52"/>
      <c r="I70" s="21" t="s">
        <v>155</v>
      </c>
    </row>
    <row r="71" spans="1:9" x14ac:dyDescent="0.25">
      <c r="A71" s="92" t="s">
        <v>18</v>
      </c>
      <c r="B71" s="89"/>
      <c r="C71" s="102" t="s">
        <v>131</v>
      </c>
      <c r="D71" s="115"/>
      <c r="E71" s="115"/>
      <c r="F71" s="103"/>
      <c r="G71" s="52" t="s">
        <v>132</v>
      </c>
      <c r="H71" s="52"/>
      <c r="I71" s="21" t="s">
        <v>133</v>
      </c>
    </row>
    <row r="72" spans="1:9" x14ac:dyDescent="0.25">
      <c r="A72" s="92" t="s">
        <v>20</v>
      </c>
      <c r="B72" s="89"/>
      <c r="C72" s="102" t="s">
        <v>213</v>
      </c>
      <c r="D72" s="115"/>
      <c r="E72" s="115"/>
      <c r="F72" s="103"/>
      <c r="G72" s="52" t="s">
        <v>214</v>
      </c>
      <c r="H72" s="52" t="s">
        <v>215</v>
      </c>
      <c r="I72" s="11" t="s">
        <v>216</v>
      </c>
    </row>
    <row r="73" spans="1:9" x14ac:dyDescent="0.25">
      <c r="A73" s="92" t="s">
        <v>20</v>
      </c>
      <c r="B73" s="89"/>
      <c r="C73" s="102" t="s">
        <v>217</v>
      </c>
      <c r="D73" s="115"/>
      <c r="E73" s="115"/>
      <c r="F73" s="103"/>
      <c r="G73" s="52" t="s">
        <v>266</v>
      </c>
      <c r="H73" s="52"/>
      <c r="I73" s="11" t="s">
        <v>218</v>
      </c>
    </row>
    <row r="74" spans="1:9" x14ac:dyDescent="0.25">
      <c r="A74" s="114" t="s">
        <v>142</v>
      </c>
      <c r="B74" s="103"/>
      <c r="C74" s="102" t="s">
        <v>254</v>
      </c>
      <c r="D74" s="115"/>
      <c r="E74" s="115"/>
      <c r="F74" s="103"/>
      <c r="G74" s="52" t="s">
        <v>255</v>
      </c>
      <c r="H74" s="23"/>
      <c r="I74" s="24" t="s">
        <v>256</v>
      </c>
    </row>
    <row r="75" spans="1:9" x14ac:dyDescent="0.25">
      <c r="A75" s="114" t="s">
        <v>142</v>
      </c>
      <c r="B75" s="103"/>
      <c r="C75" s="102"/>
      <c r="D75" s="115"/>
      <c r="E75" s="115"/>
      <c r="F75" s="103"/>
      <c r="G75" s="23"/>
      <c r="H75" s="23"/>
      <c r="I75" s="24" t="s">
        <v>212</v>
      </c>
    </row>
    <row r="76" spans="1:9" x14ac:dyDescent="0.25">
      <c r="A76" s="92" t="s">
        <v>11</v>
      </c>
      <c r="B76" s="89"/>
      <c r="C76" s="102" t="s">
        <v>46</v>
      </c>
      <c r="D76" s="115"/>
      <c r="E76" s="115"/>
      <c r="F76" s="103"/>
      <c r="G76" s="52" t="s">
        <v>47</v>
      </c>
      <c r="H76" s="52" t="s">
        <v>48</v>
      </c>
      <c r="I76" s="11" t="s">
        <v>50</v>
      </c>
    </row>
    <row r="77" spans="1:9" x14ac:dyDescent="0.25">
      <c r="A77" s="136" t="s">
        <v>134</v>
      </c>
      <c r="B77" s="137"/>
      <c r="C77" s="102" t="s">
        <v>49</v>
      </c>
      <c r="D77" s="115"/>
      <c r="E77" s="115"/>
      <c r="F77" s="103"/>
      <c r="G77" s="52" t="s">
        <v>135</v>
      </c>
      <c r="H77" s="23" t="s">
        <v>136</v>
      </c>
      <c r="I77" s="24" t="s">
        <v>137</v>
      </c>
    </row>
    <row r="78" spans="1:9" ht="15.75" thickBot="1" x14ac:dyDescent="0.3">
      <c r="A78" s="138" t="s">
        <v>15</v>
      </c>
      <c r="B78" s="88"/>
      <c r="C78" s="104" t="s">
        <v>192</v>
      </c>
      <c r="D78" s="139"/>
      <c r="E78" s="139" t="s">
        <v>139</v>
      </c>
      <c r="F78" s="105"/>
      <c r="G78" s="54" t="s">
        <v>193</v>
      </c>
      <c r="H78" s="51"/>
      <c r="I78" s="62" t="s">
        <v>235</v>
      </c>
    </row>
  </sheetData>
  <mergeCells count="152">
    <mergeCell ref="G37:H37"/>
    <mergeCell ref="G22:H22"/>
    <mergeCell ref="F37:F39"/>
    <mergeCell ref="F40:F42"/>
    <mergeCell ref="F43:F44"/>
    <mergeCell ref="F45:F46"/>
    <mergeCell ref="A25:D25"/>
    <mergeCell ref="A29:D29"/>
    <mergeCell ref="A28:D28"/>
    <mergeCell ref="A27:D27"/>
    <mergeCell ref="A26:D26"/>
    <mergeCell ref="G38:H38"/>
    <mergeCell ref="G34:H34"/>
    <mergeCell ref="G33:H33"/>
    <mergeCell ref="G35:H35"/>
    <mergeCell ref="A38:D38"/>
    <mergeCell ref="A37:D37"/>
    <mergeCell ref="A36:D36"/>
    <mergeCell ref="A35:D35"/>
    <mergeCell ref="A34:D34"/>
    <mergeCell ref="A33:D33"/>
    <mergeCell ref="A32:D32"/>
    <mergeCell ref="A31:D31"/>
    <mergeCell ref="G24:H24"/>
    <mergeCell ref="F27:F31"/>
    <mergeCell ref="F32:F33"/>
    <mergeCell ref="F34:F36"/>
    <mergeCell ref="A11:D11"/>
    <mergeCell ref="A10:D10"/>
    <mergeCell ref="A7:D7"/>
    <mergeCell ref="A5:D5"/>
    <mergeCell ref="A4:D4"/>
    <mergeCell ref="A12:D12"/>
    <mergeCell ref="A9:D9"/>
    <mergeCell ref="A24:D24"/>
    <mergeCell ref="A23:D23"/>
    <mergeCell ref="A22:D22"/>
    <mergeCell ref="A21:D21"/>
    <mergeCell ref="A20:D20"/>
    <mergeCell ref="A19:D19"/>
    <mergeCell ref="A18:D18"/>
    <mergeCell ref="A17:D17"/>
    <mergeCell ref="A16:D16"/>
    <mergeCell ref="A14:D14"/>
    <mergeCell ref="A13:D13"/>
    <mergeCell ref="A30:D30"/>
    <mergeCell ref="F12:F15"/>
    <mergeCell ref="A76:B76"/>
    <mergeCell ref="C76:F76"/>
    <mergeCell ref="A77:B77"/>
    <mergeCell ref="C77:F77"/>
    <mergeCell ref="A78:B78"/>
    <mergeCell ref="C78:F78"/>
    <mergeCell ref="A72:B72"/>
    <mergeCell ref="C72:F72"/>
    <mergeCell ref="A74:B74"/>
    <mergeCell ref="C74:F74"/>
    <mergeCell ref="A75:B75"/>
    <mergeCell ref="C75:F75"/>
    <mergeCell ref="A73:B73"/>
    <mergeCell ref="C73:F73"/>
    <mergeCell ref="A69:B69"/>
    <mergeCell ref="C69:F69"/>
    <mergeCell ref="A70:B70"/>
    <mergeCell ref="C70:F70"/>
    <mergeCell ref="A71:B71"/>
    <mergeCell ref="C71:F71"/>
    <mergeCell ref="A66:B66"/>
    <mergeCell ref="C66:F66"/>
    <mergeCell ref="A67:B67"/>
    <mergeCell ref="C67:F67"/>
    <mergeCell ref="A68:B68"/>
    <mergeCell ref="C68:F68"/>
    <mergeCell ref="A63:B63"/>
    <mergeCell ref="C63:F63"/>
    <mergeCell ref="A64:B64"/>
    <mergeCell ref="C64:F64"/>
    <mergeCell ref="A65:B65"/>
    <mergeCell ref="C65:F65"/>
    <mergeCell ref="A60:B60"/>
    <mergeCell ref="C60:F60"/>
    <mergeCell ref="A61:B61"/>
    <mergeCell ref="C61:F61"/>
    <mergeCell ref="A62:B62"/>
    <mergeCell ref="C62:F62"/>
    <mergeCell ref="A56:B56"/>
    <mergeCell ref="C56:F56"/>
    <mergeCell ref="A57:B57"/>
    <mergeCell ref="C57:F57"/>
    <mergeCell ref="A59:B59"/>
    <mergeCell ref="C59:F59"/>
    <mergeCell ref="A53:B53"/>
    <mergeCell ref="C53:F53"/>
    <mergeCell ref="A54:B54"/>
    <mergeCell ref="C54:F54"/>
    <mergeCell ref="A55:B55"/>
    <mergeCell ref="C55:F55"/>
    <mergeCell ref="A58:B58"/>
    <mergeCell ref="C58:F58"/>
    <mergeCell ref="A51:B51"/>
    <mergeCell ref="C51:F51"/>
    <mergeCell ref="A52:B52"/>
    <mergeCell ref="C52:F52"/>
    <mergeCell ref="G42:H42"/>
    <mergeCell ref="A49:I49"/>
    <mergeCell ref="G39:H39"/>
    <mergeCell ref="G45:H45"/>
    <mergeCell ref="G46:H46"/>
    <mergeCell ref="G43:H43"/>
    <mergeCell ref="G44:H44"/>
    <mergeCell ref="A50:B50"/>
    <mergeCell ref="C50:F50"/>
    <mergeCell ref="G41:H41"/>
    <mergeCell ref="G40:H40"/>
    <mergeCell ref="G47:H47"/>
    <mergeCell ref="A39:D39"/>
    <mergeCell ref="A40:D41"/>
    <mergeCell ref="A42:D42"/>
    <mergeCell ref="A43:D44"/>
    <mergeCell ref="A45:D45"/>
    <mergeCell ref="G27:H27"/>
    <mergeCell ref="G29:H29"/>
    <mergeCell ref="G28:H28"/>
    <mergeCell ref="G26:H26"/>
    <mergeCell ref="G31:H31"/>
    <mergeCell ref="G32:H32"/>
    <mergeCell ref="G36:H36"/>
    <mergeCell ref="G25:H25"/>
    <mergeCell ref="G30:H30"/>
    <mergeCell ref="D2:I2"/>
    <mergeCell ref="F4:I4"/>
    <mergeCell ref="G19:H19"/>
    <mergeCell ref="G8:H8"/>
    <mergeCell ref="G21:H21"/>
    <mergeCell ref="G11:H11"/>
    <mergeCell ref="G10:H10"/>
    <mergeCell ref="G9:H9"/>
    <mergeCell ref="G7:H7"/>
    <mergeCell ref="G6:H6"/>
    <mergeCell ref="G5:H5"/>
    <mergeCell ref="F10:F11"/>
    <mergeCell ref="G12:H12"/>
    <mergeCell ref="G15:H15"/>
    <mergeCell ref="G14:H14"/>
    <mergeCell ref="G13:H13"/>
    <mergeCell ref="G17:H17"/>
    <mergeCell ref="G18:H18"/>
    <mergeCell ref="G20:H20"/>
    <mergeCell ref="F16:F23"/>
    <mergeCell ref="G16:H16"/>
    <mergeCell ref="A15:D15"/>
    <mergeCell ref="G23:H23"/>
  </mergeCells>
  <hyperlinks>
    <hyperlink ref="I76" r:id="rId1"/>
    <hyperlink ref="I72" r:id="rId2"/>
    <hyperlink ref="I65" r:id="rId3"/>
    <hyperlink ref="I61" r:id="rId4"/>
    <hyperlink ref="I63" r:id="rId5"/>
    <hyperlink ref="I53" r:id="rId6"/>
    <hyperlink ref="I60" r:id="rId7"/>
    <hyperlink ref="I71" r:id="rId8" display="mailto:lbudrow@rosedisplays.com"/>
    <hyperlink ref="I77" r:id="rId9"/>
    <hyperlink ref="I64" r:id="rId10"/>
    <hyperlink ref="I75" r:id="rId11"/>
    <hyperlink ref="I70" r:id="rId12"/>
    <hyperlink ref="I56" r:id="rId13"/>
    <hyperlink ref="I55" r:id="rId14"/>
    <hyperlink ref="I62" r:id="rId15"/>
    <hyperlink ref="I67" r:id="rId16"/>
    <hyperlink ref="I54" r:id="rId17"/>
    <hyperlink ref="I74" r:id="rId18"/>
    <hyperlink ref="I68" r:id="rId19"/>
    <hyperlink ref="I69" r:id="rId20"/>
    <hyperlink ref="I66" r:id="rId21"/>
    <hyperlink ref="I51" r:id="rId22"/>
    <hyperlink ref="I73" r:id="rId23"/>
    <hyperlink ref="I57" r:id="rId24" display="mailto:jschulte@ddsjit.com"/>
    <hyperlink ref="I59" r:id="rId25"/>
    <hyperlink ref="I58" r:id="rId26"/>
    <hyperlink ref="I78" r:id="rId27" display="mailto:hottopicnewstores@worldlinkintegration.com"/>
    <hyperlink ref="A21" r:id="rId28"/>
  </hyperlinks>
  <printOptions horizontalCentered="1" verticalCentered="1"/>
  <pageMargins left="0.3" right="0.3" top="0.3" bottom="0.3" header="0.05" footer="0.55000000000000004"/>
  <pageSetup scale="59" orientation="portrait" r:id="rId29"/>
  <drawing r:id="rId3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workbookViewId="0">
      <selection activeCell="C5" sqref="C5"/>
    </sheetView>
  </sheetViews>
  <sheetFormatPr defaultRowHeight="15" x14ac:dyDescent="0.25"/>
  <cols>
    <col min="1" max="1" width="16.140625" customWidth="1"/>
    <col min="2" max="2" width="16.5703125" bestFit="1" customWidth="1"/>
    <col min="3" max="3" width="25" customWidth="1"/>
  </cols>
  <sheetData>
    <row r="1" spans="1:3" x14ac:dyDescent="0.25">
      <c r="A1" s="18" t="s">
        <v>42</v>
      </c>
      <c r="B1" s="18" t="s">
        <v>108</v>
      </c>
      <c r="C1" s="18" t="s">
        <v>45</v>
      </c>
    </row>
    <row r="2" spans="1:3" x14ac:dyDescent="0.25">
      <c r="A2" s="25" t="s">
        <v>144</v>
      </c>
      <c r="B2" s="25" t="s">
        <v>109</v>
      </c>
      <c r="C2" s="19" t="s">
        <v>145</v>
      </c>
    </row>
    <row r="3" spans="1:3" x14ac:dyDescent="0.25">
      <c r="A3" s="25" t="s">
        <v>110</v>
      </c>
      <c r="B3" s="25" t="s">
        <v>111</v>
      </c>
      <c r="C3" s="19" t="s">
        <v>112</v>
      </c>
    </row>
    <row r="4" spans="1:3" x14ac:dyDescent="0.25">
      <c r="A4" s="25" t="s">
        <v>113</v>
      </c>
      <c r="B4" s="25" t="s">
        <v>114</v>
      </c>
      <c r="C4" s="19" t="s">
        <v>115</v>
      </c>
    </row>
    <row r="5" spans="1:3" x14ac:dyDescent="0.25">
      <c r="A5" s="25" t="s">
        <v>232</v>
      </c>
      <c r="B5" s="25" t="s">
        <v>116</v>
      </c>
      <c r="C5" s="19" t="s">
        <v>233</v>
      </c>
    </row>
    <row r="6" spans="1:3" x14ac:dyDescent="0.25">
      <c r="A6" s="25" t="s">
        <v>117</v>
      </c>
      <c r="B6" s="25" t="s">
        <v>116</v>
      </c>
      <c r="C6" s="19" t="s">
        <v>118</v>
      </c>
    </row>
    <row r="7" spans="1:3" x14ac:dyDescent="0.25">
      <c r="A7" s="25" t="s">
        <v>163</v>
      </c>
      <c r="B7" s="25" t="s">
        <v>116</v>
      </c>
      <c r="C7" s="19" t="s">
        <v>164</v>
      </c>
    </row>
    <row r="8" spans="1:3" x14ac:dyDescent="0.25">
      <c r="A8" s="25" t="s">
        <v>119</v>
      </c>
      <c r="B8" s="25" t="s">
        <v>227</v>
      </c>
      <c r="C8" s="19" t="s">
        <v>120</v>
      </c>
    </row>
    <row r="9" spans="1:3" x14ac:dyDescent="0.25">
      <c r="A9" s="25" t="s">
        <v>121</v>
      </c>
      <c r="B9" s="39" t="s">
        <v>227</v>
      </c>
      <c r="C9" s="19" t="s">
        <v>122</v>
      </c>
    </row>
    <row r="10" spans="1:3" x14ac:dyDescent="0.25">
      <c r="A10" s="20" t="s">
        <v>190</v>
      </c>
      <c r="B10" s="20" t="s">
        <v>123</v>
      </c>
      <c r="C10" s="19" t="s">
        <v>191</v>
      </c>
    </row>
    <row r="11" spans="1:3" x14ac:dyDescent="0.25">
      <c r="A11" s="20" t="s">
        <v>228</v>
      </c>
      <c r="B11" s="20" t="s">
        <v>123</v>
      </c>
      <c r="C11" s="19" t="s">
        <v>231</v>
      </c>
    </row>
    <row r="12" spans="1:3" x14ac:dyDescent="0.25">
      <c r="A12" s="20" t="s">
        <v>230</v>
      </c>
      <c r="B12" s="20" t="s">
        <v>123</v>
      </c>
      <c r="C12" s="19" t="s">
        <v>229</v>
      </c>
    </row>
    <row r="13" spans="1:3" x14ac:dyDescent="0.25">
      <c r="A13" s="25" t="s">
        <v>198</v>
      </c>
      <c r="B13" s="25" t="s">
        <v>124</v>
      </c>
      <c r="C13" s="19" t="s">
        <v>197</v>
      </c>
    </row>
    <row r="14" spans="1:3" x14ac:dyDescent="0.25">
      <c r="A14" s="20" t="s">
        <v>140</v>
      </c>
      <c r="B14" s="20" t="s">
        <v>125</v>
      </c>
      <c r="C14" s="19" t="s">
        <v>141</v>
      </c>
    </row>
    <row r="15" spans="1:3" x14ac:dyDescent="0.25">
      <c r="A15" s="20" t="s">
        <v>126</v>
      </c>
      <c r="B15" s="20" t="s">
        <v>125</v>
      </c>
      <c r="C15" s="19" t="s">
        <v>127</v>
      </c>
    </row>
    <row r="16" spans="1:3" x14ac:dyDescent="0.25">
      <c r="A16" s="20" t="s">
        <v>172</v>
      </c>
      <c r="B16" s="20" t="s">
        <v>168</v>
      </c>
      <c r="C16" s="19" t="s">
        <v>173</v>
      </c>
    </row>
    <row r="17" spans="1:3" x14ac:dyDescent="0.25">
      <c r="A17" s="20" t="s">
        <v>169</v>
      </c>
      <c r="B17" s="20" t="s">
        <v>170</v>
      </c>
      <c r="C17" s="19" t="s">
        <v>171</v>
      </c>
    </row>
    <row r="18" spans="1:3" x14ac:dyDescent="0.25">
      <c r="A18" s="20" t="s">
        <v>174</v>
      </c>
      <c r="B18" s="20" t="s">
        <v>124</v>
      </c>
      <c r="C18" s="26" t="s">
        <v>175</v>
      </c>
    </row>
    <row r="19" spans="1:3" x14ac:dyDescent="0.25">
      <c r="A19" s="38" t="s">
        <v>207</v>
      </c>
      <c r="B19" s="38" t="s">
        <v>207</v>
      </c>
      <c r="C19" s="19" t="s">
        <v>208</v>
      </c>
    </row>
  </sheetData>
  <hyperlinks>
    <hyperlink ref="C4" r:id="rId1"/>
    <hyperlink ref="C3" r:id="rId2"/>
    <hyperlink ref="C6" r:id="rId3"/>
    <hyperlink ref="C7" r:id="rId4"/>
    <hyperlink ref="C8" r:id="rId5"/>
    <hyperlink ref="C9" r:id="rId6"/>
    <hyperlink ref="C10" r:id="rId7"/>
    <hyperlink ref="C13" r:id="rId8"/>
    <hyperlink ref="C14" r:id="rId9"/>
    <hyperlink ref="C15" r:id="rId10"/>
    <hyperlink ref="C2" r:id="rId11"/>
    <hyperlink ref="C16" r:id="rId12"/>
    <hyperlink ref="C17" r:id="rId13"/>
    <hyperlink ref="C18" r:id="rId14"/>
    <hyperlink ref="C5" r:id="rId15"/>
    <hyperlink ref="C19" r:id="rId16"/>
    <hyperlink ref="C12" r:id="rId17"/>
    <hyperlink ref="C11" r:id="rId18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Schedule</vt:lpstr>
      <vt:lpstr>HQ Distro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 Pavlinik</dc:creator>
  <cp:lastModifiedBy>Weston Martin</cp:lastModifiedBy>
  <cp:lastPrinted>2012-11-20T23:08:58Z</cp:lastPrinted>
  <dcterms:created xsi:type="dcterms:W3CDTF">2012-08-13T21:03:16Z</dcterms:created>
  <dcterms:modified xsi:type="dcterms:W3CDTF">2016-06-28T14:15:20Z</dcterms:modified>
</cp:coreProperties>
</file>